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IEEZ\Desktop\respaldo sep 2011 lap\2022\presupuesto\"/>
    </mc:Choice>
  </mc:AlternateContent>
  <bookViews>
    <workbookView xWindow="0" yWindow="0" windowWidth="28800" windowHeight="12330"/>
  </bookViews>
  <sheets>
    <sheet name="Hoja1" sheetId="2" r:id="rId1"/>
    <sheet name="amplia agui" sheetId="1" r:id="rId2"/>
  </sheets>
  <definedNames>
    <definedName name="_xlnm.Print_Area" localSheetId="1">'amplia agui'!$A$1:$O$154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3" i="1" l="1"/>
  <c r="M93" i="1"/>
  <c r="L93" i="1"/>
  <c r="K93" i="1"/>
  <c r="N126" i="1" l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5" i="1"/>
  <c r="O144" i="1"/>
  <c r="O143" i="1"/>
  <c r="O142" i="1"/>
  <c r="O141" i="1"/>
  <c r="O140" i="1"/>
  <c r="O139" i="1"/>
  <c r="O138" i="1"/>
  <c r="O137" i="1"/>
  <c r="O146" i="1" s="1"/>
  <c r="O136" i="1"/>
  <c r="O135" i="1"/>
  <c r="M126" i="1"/>
  <c r="L126" i="1"/>
  <c r="K126" i="1"/>
  <c r="J126" i="1"/>
  <c r="I126" i="1"/>
  <c r="H126" i="1"/>
  <c r="G126" i="1"/>
  <c r="F126" i="1"/>
  <c r="E125" i="1"/>
  <c r="E126" i="1" s="1"/>
  <c r="C125" i="1"/>
  <c r="C126" i="1" s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N63" i="1"/>
  <c r="M63" i="1"/>
  <c r="L63" i="1"/>
  <c r="K63" i="1"/>
  <c r="J63" i="1"/>
  <c r="I63" i="1"/>
  <c r="H63" i="1"/>
  <c r="G63" i="1"/>
  <c r="F63" i="1"/>
  <c r="E63" i="1"/>
  <c r="D63" i="1"/>
  <c r="C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N28" i="1"/>
  <c r="M28" i="1"/>
  <c r="L28" i="1"/>
  <c r="K28" i="1"/>
  <c r="J28" i="1"/>
  <c r="I28" i="1"/>
  <c r="H28" i="1"/>
  <c r="C28" i="1"/>
  <c r="O27" i="1"/>
  <c r="O26" i="1"/>
  <c r="O25" i="1"/>
  <c r="F24" i="1"/>
  <c r="G24" i="1" s="1"/>
  <c r="O24" i="1" s="1"/>
  <c r="O23" i="1"/>
  <c r="O22" i="1"/>
  <c r="O21" i="1"/>
  <c r="O20" i="1"/>
  <c r="O19" i="1"/>
  <c r="O18" i="1"/>
  <c r="O17" i="1"/>
  <c r="O14" i="1"/>
  <c r="F12" i="1"/>
  <c r="G12" i="1" s="1"/>
  <c r="O12" i="1" s="1"/>
  <c r="O11" i="1"/>
  <c r="O10" i="1"/>
  <c r="O9" i="1"/>
  <c r="O8" i="1"/>
  <c r="O7" i="1"/>
  <c r="O6" i="1"/>
  <c r="D5" i="1"/>
  <c r="E5" i="1" s="1"/>
  <c r="D4" i="1"/>
  <c r="O3" i="1"/>
  <c r="H153" i="1" l="1"/>
  <c r="I153" i="1"/>
  <c r="D28" i="1"/>
  <c r="D124" i="1" s="1"/>
  <c r="C153" i="1"/>
  <c r="M153" i="1"/>
  <c r="N153" i="1"/>
  <c r="O63" i="1"/>
  <c r="D7" i="2" s="1"/>
  <c r="L153" i="1"/>
  <c r="J153" i="1"/>
  <c r="K153" i="1"/>
  <c r="O124" i="1"/>
  <c r="D125" i="1"/>
  <c r="D126" i="1" s="1"/>
  <c r="D153" i="1" s="1"/>
  <c r="F5" i="1"/>
  <c r="O5" i="1" s="1"/>
  <c r="E4" i="1"/>
  <c r="O125" i="1" l="1"/>
  <c r="O126" i="1" s="1"/>
  <c r="D8" i="2" s="1"/>
  <c r="D9" i="2" s="1"/>
  <c r="E28" i="1"/>
  <c r="E153" i="1" s="1"/>
  <c r="F4" i="1"/>
  <c r="G4" i="1" l="1"/>
  <c r="F15" i="1"/>
  <c r="F16" i="1"/>
  <c r="F28" i="1" l="1"/>
  <c r="F153" i="1" s="1"/>
  <c r="G15" i="1"/>
  <c r="O15" i="1" s="1"/>
  <c r="G13" i="1"/>
  <c r="O13" i="1" s="1"/>
  <c r="G16" i="1"/>
  <c r="O16" i="1" s="1"/>
  <c r="O4" i="1"/>
  <c r="O28" i="1" l="1"/>
  <c r="O153" i="1" s="1"/>
  <c r="G28" i="1"/>
  <c r="G153" i="1" s="1"/>
</calcChain>
</file>

<file path=xl/sharedStrings.xml><?xml version="1.0" encoding="utf-8"?>
<sst xmlns="http://schemas.openxmlformats.org/spreadsheetml/2006/main" count="197" uniqueCount="153">
  <si>
    <t>1000.-SERVICIOS PERSONALES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</si>
  <si>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</si>
  <si>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</si>
  <si>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</si>
  <si>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</si>
  <si>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</si>
  <si>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</si>
  <si>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</si>
  <si>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</si>
  <si>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</si>
  <si>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</si>
  <si>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</si>
  <si>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</si>
  <si>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</si>
  <si>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DIETAS</t>
  </si>
  <si>
    <t>SUELDO BASE</t>
  </si>
  <si>
    <t>HONORARIOS ASIMILADOS A SALARIOS</t>
  </si>
  <si>
    <t>SUELDO BASE AL PERSONAL EVENTUAL</t>
  </si>
  <si>
    <t>RETRIBUCIONES POR SERVICIOS DE CARÁCTER SOCIAL</t>
  </si>
  <si>
    <t>PRIMA DE VACACIONES Y DOMINICAL</t>
  </si>
  <si>
    <t>GRATIFICACIONES DE FIN DE AÑO</t>
  </si>
  <si>
    <t>BONO ESPECIAL ANUAL</t>
  </si>
  <si>
    <t>HORAS EXTRAORDINARIAS (BONO PROCESO ELECTORAL)</t>
  </si>
  <si>
    <t>INDEMNIZACIÓN POR RIESGO PROFESIONAL</t>
  </si>
  <si>
    <t>APORTACIONES AL IMSS</t>
  </si>
  <si>
    <t>APORTACIONES PATRONALES AL ISSSTEZAC</t>
  </si>
  <si>
    <t>APORTACIONES AL INFONAVIT</t>
  </si>
  <si>
    <t>CUOTAS AL RCV</t>
  </si>
  <si>
    <t>CUOTAS PARA EL SEGURO DE VIDA DEL PERSONAL CIVIL</t>
  </si>
  <si>
    <t xml:space="preserve">CUOTAS PARA EL SEGURO DE GASTOS MÉDICOS </t>
  </si>
  <si>
    <t>CUOTAS PARA EL FONDO DE AHORRO</t>
  </si>
  <si>
    <t>PRESTACIONES DE RETIRO</t>
  </si>
  <si>
    <t>ANTIGÜEDAD</t>
  </si>
  <si>
    <t>OTRAS PRESTACIONES ECONÓMICAS Y SOCIALES</t>
  </si>
  <si>
    <t>COMPENSACIÓN GARANTIZADA</t>
  </si>
  <si>
    <t>BONO DE DESPENSA</t>
  </si>
  <si>
    <t>DÍAS ECONÓMICOS NO DISFRUTADOS</t>
  </si>
  <si>
    <t>PREVISIONES DE CARÁCTER LABORAL, ECONÓMICA Y DE SEGURIDAD SOCIAL</t>
  </si>
  <si>
    <t>ESTÍMULOS AL PERSONAL</t>
  </si>
  <si>
    <t>SUMA</t>
  </si>
  <si>
    <t>2000.- MATERIALES Y SUMINISTROS</t>
  </si>
  <si>
    <t>MATERIALES Y ÚTILES DE OFICINA</t>
  </si>
  <si>
    <t>MATERIALES Y ÚTILES DE IMPRESIÓN Y REPRODUCCIÓN</t>
  </si>
  <si>
    <t>MATERIAL ESTADÍSTICO Y GEOGRÁFICO</t>
  </si>
  <si>
    <t>MATERIALES, ÚTILES PARA PROCESAMIENTO Y BIENES INFORMÁTICOS</t>
  </si>
  <si>
    <t>MATERIALES PARA INFORMACIÓN EN ACTIVIDADES DE INVESTIGACIÓN CIENTÍFICA Y TECNOLÓGICA</t>
  </si>
  <si>
    <t>MATERIAL IMPRESO E INFORMACIÓN DIGITAL</t>
  </si>
  <si>
    <t>DOCUMENTACIÓN ELECTORAL</t>
  </si>
  <si>
    <t>MATERIAL ELECTORAL</t>
  </si>
  <si>
    <t>MATERIAL DE LIMPIEZA</t>
  </si>
  <si>
    <t>ALIMENTACIÓN PARA EL PERSONAL DE QUE REALIZA LABORES DE CAMPO O SUPERVISIÓN</t>
  </si>
  <si>
    <t>ALIMENTACIÓN PARA EL PERSONAL EN LAS INSTALACIONES DE LAS DEPENDENCIAS Y ENTIDADES</t>
  </si>
  <si>
    <t>PRODUCTOS ALIMENTICIOS PARA EL PERSONAL DERIVADO DEACTIVIDADES EXTRAORINARIAS</t>
  </si>
  <si>
    <t>PRODUCTOS ALIMENTICIOS PARA ANIMALES</t>
  </si>
  <si>
    <t>UTENSILIOS PARA EL SERVICIO DE ALIMENTACIÓN</t>
  </si>
  <si>
    <t>MATERIALES DE CONSTRUCCIÓN</t>
  </si>
  <si>
    <t>MADERA Y PRODUCTOS DE MADERA</t>
  </si>
  <si>
    <t>VIDRIO Y PRODUCTOS DE VIDRIO</t>
  </si>
  <si>
    <t>MATERIAL ELÉCTRICO Y ELECTRÓNICO</t>
  </si>
  <si>
    <t>ESTRUCTURAS Y MANUFACTURAS</t>
  </si>
  <si>
    <t>MATERIALES COMPLEMENTARIOS</t>
  </si>
  <si>
    <t>MEDICINAS Y PRODUCTOS FARMACÉUTICOS</t>
  </si>
  <si>
    <t>OTROS PRODUCTOS QUÍMICOS</t>
  </si>
  <si>
    <t xml:space="preserve">COMBUSTIBLES ( PARA DISTANCIAS INFERIORES A 50KM A LA REDONDA) </t>
  </si>
  <si>
    <t>VESTUARIOS, UNIFORMES Y BLANCOS</t>
  </si>
  <si>
    <t>PRENDAS DE PROTECCIÓN PERSONAL</t>
  </si>
  <si>
    <t>ARTÍCULOS DEPORTIVOS</t>
  </si>
  <si>
    <t>REFACCIONES, ACCESORIOS Y 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</si>
  <si>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</si>
  <si>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</si>
  <si>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</t>
  </si>
  <si>
    <t>REFACCIONES Y ACCESORIOS PARA EQUIPO DE TRANSPORTE</t>
  </si>
  <si>
    <t>3000.- SERVICIOS GENERALES</t>
  </si>
  <si>
    <t>SERVICIOS DE ENERGÍA ELÉCTRICA</t>
  </si>
  <si>
    <t>SERVICIO DE AGUA</t>
  </si>
  <si>
    <t>SERVICIO DE TELEFÓNICO CONVENCIONAL</t>
  </si>
  <si>
    <t>SERVICIO DE TELEFONÍA CELULAR</t>
  </si>
  <si>
    <t>SERVICIO DE RADIOLOCALIZACIÓN</t>
  </si>
  <si>
    <t>SERVICIOS DE CONDUCCIÓN DE SEÑALES ANALÓGICAS Y DIGITALES</t>
  </si>
  <si>
    <t>SERVICIO DE ACCESO DE INTERNET, REDES Y PROCESAMIENTOS DE INFORMACIÓN</t>
  </si>
  <si>
    <t>SERVICIO POSTAL</t>
  </si>
  <si>
    <t>CONTRATACIÓN DE OTROS SERVICIOS (SERVICIOS DE FOTOCOPIADO)</t>
  </si>
  <si>
    <t>DESTRUCCIÓN DE DOCUMENTACIÓN ELECTORAL</t>
  </si>
  <si>
    <t>SERVICIO DE DESTRUCCIÓN DE PAPEL Y OTROS MATERIALES RECICLADO</t>
  </si>
  <si>
    <t>ARRENDAMIENTO DE EDIFICIOS Y LOCALES</t>
  </si>
  <si>
    <t>ARRENDAMIENTO DE MOBILIARIO</t>
  </si>
  <si>
    <t>ARRENDAMIENTO DE EQUIPO Y BIENES INFORMÁTICOS</t>
  </si>
  <si>
    <t>ARRENDAMIENTO DE VEHÍCULOS TERRESTRES Y AÉREOS, PARA SERVICIOS ADMINISTRATIVOS.</t>
  </si>
  <si>
    <t>ARRENDAMIENTO DE ACTIVOS INTANGIBLES</t>
  </si>
  <si>
    <t>OTROS ARRENDAMIENTOS</t>
  </si>
  <si>
    <t>ASESORIA ASOCIADA A CONVENIOS, TRATADOS O ACUERDOS</t>
  </si>
  <si>
    <t>OTRAS ASESORIAS PARA LA OPERACIÓN DE PROGRAMAS</t>
  </si>
  <si>
    <t>SERVICIOS ESTADÍSTICOS Y GEOGRÁFICOS</t>
  </si>
  <si>
    <t>SERVICIOS DE INFORMÁTICA</t>
  </si>
  <si>
    <t>SERVICIOS PARA CAPACITACIÓN A SERVIDORES PÚBLICOS</t>
  </si>
  <si>
    <t>ESTUDIOS E INVESTIGACIONES</t>
  </si>
  <si>
    <t>SERVICIO DE APOYO ADMINISTRATIVO, FOTOCOPIADO E IMPRESIÓN</t>
  </si>
  <si>
    <t>SERVICIOS DE VIGILANCIA</t>
  </si>
  <si>
    <t>SERVICIOS RELACIONADOS CON CERTIFICACIÓN DE PROCESOS</t>
  </si>
  <si>
    <t>SERVICIOS BANCARIOS Y FINANCIEROS</t>
  </si>
  <si>
    <t>SEGUROS DE BIENES PATRIMONIALES</t>
  </si>
  <si>
    <t>FLETES Y MANIOBRAS</t>
  </si>
  <si>
    <t>PATENTES, REGALÍAS Y OTROS</t>
  </si>
  <si>
    <t>OTROS SERVICIOS COMERCIALES</t>
  </si>
  <si>
    <t>MANTENIMIENTO Y CONSERVACIÓN DE INMUEBLES</t>
  </si>
  <si>
    <t>MANTENIMIENTO Y CONSERVACIÓN DE MOBILIARIO Y EQUIPO DE ADMINISTRACIÓN</t>
  </si>
  <si>
    <t>MANTENIMIENTO Y CONSERVACIÓN DE BIENES INFORMÁTICOS</t>
  </si>
  <si>
    <t xml:space="preserve">MANTENIMIENTO Y CONSERVACIÓN DE VEHÍCULOS </t>
  </si>
  <si>
    <t>SERVICIO DE LAVANDERÍA, LIMPIEZA, HIGIENE Y FUMIGACIÓN</t>
  </si>
  <si>
    <t>INFORMACIÓN EN MEDIOS MASIVOS DERIVADA DE LAS OPERACIONES Y ADMINISTRACIÓN DE LAS DEPENDENCIA Y ENTIDADES</t>
  </si>
  <si>
    <t>IMPRESIÓN DE DOCUMENTOS OFICIALES PARA LA PRESTACIÓN DE SERVICIOS PÚBLICOS, IDENTIFICACIÓN, FORMATOS ADMINISTRATIVOS, FORMAS VALORADAS Y OTROS</t>
  </si>
  <si>
    <t>SERVICIOS DE REVELADO DE FOTOGRAFÍAS</t>
  </si>
  <si>
    <t>SERVICIO DE CREACIÓN Y DIFUSIÓN A TRAVÉS DE INTERNET</t>
  </si>
  <si>
    <t>PUBLICIDAD VENCIDA</t>
  </si>
  <si>
    <t>IMPRESIÓN Y ELABORACIÓN DE MATERIAL INFORMATIVO DERIVADO DE LA OPERACIÓN Y ADMINISTRACIÓN DE LAS DEPENDENCIAS Y ENTIDADES</t>
  </si>
  <si>
    <t>PASAJES AÉREOS NACIONALES</t>
  </si>
  <si>
    <t>PASAJES AÉREOS INTERNACIONALES</t>
  </si>
  <si>
    <t>PASAJES TERRESTRES ESTATALES (COMBUSTIBLES Y PEAJES PARA DISTANCIAS MAYORES A 50KM)</t>
  </si>
  <si>
    <t>PASAJES TERRESTRES NACIONALES</t>
  </si>
  <si>
    <t>GASTO DE CAMPO</t>
  </si>
  <si>
    <t>VIÁTICOS ESTATALES (CONSUMO DE ALIMENTOS POR ASISTENCIA EN ACTIVIDADES ADMINISTRATIVAS IEEZ)</t>
  </si>
  <si>
    <t>VIÁTICOS NACIONALES</t>
  </si>
  <si>
    <t>VIÁTICOS INTERNACIONES</t>
  </si>
  <si>
    <t>GASTOS DE CEREMONIAL DE LAS DEPENDENCIAS Y ENTIDADES</t>
  </si>
  <si>
    <t>GASTOS DE ORDEN SOCIAL</t>
  </si>
  <si>
    <t>FORTALECIMIENTO DE LA CULTURA CÍVICA Y PARTICIPACIÓN DEMOCRÁTICA CON PERSPECTIVA DE GÉNERO</t>
  </si>
  <si>
    <t>CONGRESOS Y CONVENCIONES</t>
  </si>
  <si>
    <t>GASTOS DE PRESENTACIÓN EN JUNTAS</t>
  </si>
  <si>
    <t>GASTOS DE REPRESENTACIÓN</t>
  </si>
  <si>
    <t>OTROS IMPUESTOS Y DERECHOS</t>
  </si>
  <si>
    <t>IMPUESTOS SOBRE NÓMINAS Y OTROS QUE DERIVEN DE UNA RELACIÓN LABORAL</t>
  </si>
  <si>
    <t>IMPUESTOS PARA LA UNIVERSIDAD AUTONOMA DE ZACATECAS</t>
  </si>
  <si>
    <t>5000.- BIENES MUEBLES, INMUEBLES E INTANGIBLES</t>
  </si>
  <si>
    <t>MOBILIARIO</t>
  </si>
  <si>
    <t>EQUIPO DE ADMINISTRACIÓN</t>
  </si>
  <si>
    <t>BIENES INFORMÁTICOS</t>
  </si>
  <si>
    <t>OTROS MOBILIARIOS Y EQUIPOS DE ADMINISTRACIÓN</t>
  </si>
  <si>
    <t>EQUIPO EDUCACIONAL Y RECREATIVO</t>
  </si>
  <si>
    <t>CÁMARAS FOTOGRÁFICAS Y DE VIDEO</t>
  </si>
  <si>
    <t>VEHÍCULOS Y EQUIPO TERRESTRE</t>
  </si>
  <si>
    <t>CARROCERÍAS Y REMOLQUES</t>
  </si>
  <si>
    <t>OTROS EQUIPOS DE TRANSPORTE</t>
  </si>
  <si>
    <t>EQUIPOS Y APARATOS DE COMUNICACIÓN Y TELECOMUNICACIÓN</t>
  </si>
  <si>
    <t>MAQUINARIA Y EQUIPO ELÉCTRICO</t>
  </si>
  <si>
    <t>6000.- OBRA PÚBLICA EN BIENES DE DOMINIO PÚBLICO</t>
  </si>
  <si>
    <t>EDIFICACIÓN NO HABITACIONAL POR CONTRATO EN BIENES PROPIOS</t>
  </si>
  <si>
    <t xml:space="preserve">INSTITUTO ELECTORAL DEL ESTADO DE ZACATECAS
PROYECTO DE ADECUACIÓN PRESUPUESTAL
GASTO ORDINARIO 2022
</t>
  </si>
  <si>
    <t>INSTITUTO ELECTORAL DEL ESTADO DE ZACATECAS</t>
  </si>
  <si>
    <t>DISTRIBUCIÓN DE LA ADECUACIÓN AL PRESUPUESTO 2022</t>
  </si>
  <si>
    <t>CAPITULO 1000 SERVICIOS PERSONALES</t>
  </si>
  <si>
    <t>CAPITULO 2000 MATERIALES Y SUMINISTROS</t>
  </si>
  <si>
    <t>CAPITULO 3000 SERVICIOS GENERALES</t>
  </si>
  <si>
    <t>GASTO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</si>
</sst>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name val="Arial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wrapText="1" shrinkToFit="1"/>
    </xf>
    <xf numFmtId="4" fontId="1" fillId="2" borderId="0" xfId="0" applyNumberFormat="1" applyFont="1" applyFill="1"/>
    <xf numFmtId="0" fontId="0" fillId="2" borderId="0" xfId="0" applyFill="1"/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wrapText="1" shrinkToFit="1"/>
    </xf>
    <xf numFmtId="4" fontId="1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0" fillId="2" borderId="2" xfId="0" applyNumberFormat="1" applyFill="1" applyBorder="1"/>
    <xf numFmtId="4" fontId="1" fillId="2" borderId="2" xfId="0" applyNumberFormat="1" applyFont="1" applyFill="1" applyBorder="1"/>
    <xf numFmtId="164" fontId="3" fillId="2" borderId="2" xfId="0" applyNumberFormat="1" applyFont="1" applyFill="1" applyBorder="1" applyAlignment="1">
      <alignment vertical="center" wrapText="1"/>
    </xf>
    <xf numFmtId="4" fontId="0" fillId="2" borderId="0" xfId="0" applyNumberFormat="1" applyFill="1"/>
    <xf numFmtId="164" fontId="0" fillId="2" borderId="0" xfId="0" applyNumberFormat="1" applyFill="1"/>
    <xf numFmtId="0" fontId="2" fillId="2" borderId="2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wrapText="1" shrinkToFit="1"/>
    </xf>
    <xf numFmtId="0" fontId="2" fillId="2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wrapText="1" shrinkToFit="1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 wrapText="1" shrinkToFit="1"/>
    </xf>
    <xf numFmtId="4" fontId="0" fillId="2" borderId="2" xfId="0" applyNumberForma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 shrinkToFit="1"/>
    </xf>
    <xf numFmtId="0" fontId="2" fillId="2" borderId="0" xfId="0" applyFont="1" applyFill="1"/>
    <xf numFmtId="0" fontId="0" fillId="0" borderId="2" xfId="0" applyFill="1" applyBorder="1" applyAlignment="1">
      <alignment vertical="center" wrapText="1" shrinkToFi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shrinkToFit="1"/>
    </xf>
    <xf numFmtId="4" fontId="1" fillId="0" borderId="0" xfId="1" applyNumberFormat="1" applyFont="1" applyFill="1" applyBorder="1" applyAlignment="1">
      <alignment horizontal="right" vertical="center"/>
    </xf>
    <xf numFmtId="4" fontId="1" fillId="2" borderId="0" xfId="1" applyNumberFormat="1" applyFont="1" applyFill="1" applyBorder="1" applyAlignment="1">
      <alignment horizontal="right" vertical="center"/>
    </xf>
    <xf numFmtId="8" fontId="1" fillId="2" borderId="0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shrinkToFit="1"/>
    </xf>
    <xf numFmtId="4" fontId="2" fillId="0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8" fontId="1" fillId="2" borderId="2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 shrinkToFit="1"/>
    </xf>
    <xf numFmtId="4" fontId="1" fillId="0" borderId="2" xfId="1" applyNumberFormat="1" applyFont="1" applyFill="1" applyBorder="1" applyAlignment="1">
      <alignment horizontal="right" vertical="center"/>
    </xf>
    <xf numFmtId="8" fontId="0" fillId="2" borderId="0" xfId="0" applyNumberFormat="1" applyFill="1"/>
    <xf numFmtId="4" fontId="1" fillId="3" borderId="2" xfId="1" applyNumberFormat="1" applyFont="1" applyFill="1" applyBorder="1"/>
    <xf numFmtId="4" fontId="1" fillId="4" borderId="2" xfId="1" applyNumberFormat="1" applyFont="1" applyFill="1" applyBorder="1"/>
    <xf numFmtId="4" fontId="1" fillId="4" borderId="2" xfId="0" applyNumberFormat="1" applyFont="1" applyFill="1" applyBorder="1"/>
    <xf numFmtId="0" fontId="7" fillId="0" borderId="0" xfId="0" applyFont="1"/>
    <xf numFmtId="0" fontId="9" fillId="0" borderId="0" xfId="0" applyFont="1"/>
    <xf numFmtId="43" fontId="9" fillId="0" borderId="2" xfId="0" applyNumberFormat="1" applyFont="1" applyBorder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8" fontId="11" fillId="0" borderId="2" xfId="2" applyNumberFormat="1" applyFont="1" applyBorder="1" applyAlignment="1">
      <alignment vertical="center"/>
    </xf>
    <xf numFmtId="8" fontId="1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1587138</xdr:colOff>
      <xdr:row>3</xdr:row>
      <xdr:rowOff>111701</xdr:rowOff>
    </xdr:to>
    <xdr:pic>
      <xdr:nvPicPr>
        <xdr:cNvPr id="2" name="Picture 4" descr="LOGO_IE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1587138" cy="883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25979</xdr:rowOff>
    </xdr:from>
    <xdr:to>
      <xdr:col>1</xdr:col>
      <xdr:colOff>1188820</xdr:colOff>
      <xdr:row>0</xdr:row>
      <xdr:rowOff>909205</xdr:rowOff>
    </xdr:to>
    <xdr:pic>
      <xdr:nvPicPr>
        <xdr:cNvPr id="2" name="Picture 4" descr="LOGO_IE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296" y="25979"/>
          <a:ext cx="1583674" cy="883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5" sqref="E15"/>
    </sheetView>
  </sheetViews>
  <sheetFormatPr baseColWidth="10" defaultRowHeight="12.75" x14ac:dyDescent="0.2"/>
  <cols>
    <col min="1" max="1" width="26.28515625" customWidth="1"/>
    <col min="2" max="2" width="52.7109375" customWidth="1"/>
    <col min="3" max="3" width="9.85546875" customWidth="1"/>
    <col min="4" max="4" width="22.85546875" customWidth="1"/>
  </cols>
  <sheetData>
    <row r="1" spans="1:5" ht="20.25" x14ac:dyDescent="0.3">
      <c r="B1" s="56" t="s">
        <v>147</v>
      </c>
      <c r="C1" s="56"/>
      <c r="D1" s="56"/>
      <c r="E1" s="48"/>
    </row>
    <row r="2" spans="1:5" ht="20.25" x14ac:dyDescent="0.3">
      <c r="A2" s="45"/>
      <c r="B2" s="45"/>
      <c r="C2" s="45"/>
      <c r="D2" s="45"/>
      <c r="E2" s="45"/>
    </row>
    <row r="3" spans="1:5" ht="20.25" x14ac:dyDescent="0.3">
      <c r="B3" s="57" t="s">
        <v>148</v>
      </c>
      <c r="C3" s="57"/>
      <c r="D3" s="57"/>
      <c r="E3" s="48"/>
    </row>
    <row r="4" spans="1:5" ht="18" x14ac:dyDescent="0.25">
      <c r="B4" s="58" t="s">
        <v>152</v>
      </c>
      <c r="C4" s="58"/>
      <c r="D4" s="58"/>
      <c r="E4" s="49"/>
    </row>
    <row r="5" spans="1:5" ht="18" x14ac:dyDescent="0.25">
      <c r="A5" s="46"/>
      <c r="B5" s="46"/>
      <c r="C5" s="46"/>
      <c r="D5" s="46"/>
      <c r="E5" s="46"/>
    </row>
    <row r="6" spans="1:5" ht="18" hidden="1" x14ac:dyDescent="0.25">
      <c r="A6" s="54" t="s">
        <v>149</v>
      </c>
      <c r="B6" s="54"/>
      <c r="C6" s="54"/>
      <c r="D6" s="47"/>
      <c r="E6" s="46"/>
    </row>
    <row r="7" spans="1:5" ht="33.75" customHeight="1" x14ac:dyDescent="0.25">
      <c r="A7" s="55" t="s">
        <v>150</v>
      </c>
      <c r="B7" s="55"/>
      <c r="C7" s="55"/>
      <c r="D7" s="53">
        <f>+'amplia agui'!O63</f>
        <v>614372</v>
      </c>
      <c r="E7" s="46"/>
    </row>
    <row r="8" spans="1:5" ht="40.5" customHeight="1" x14ac:dyDescent="0.25">
      <c r="A8" s="55" t="s">
        <v>151</v>
      </c>
      <c r="B8" s="55"/>
      <c r="C8" s="55"/>
      <c r="D8" s="53">
        <f>+'amplia agui'!O126</f>
        <v>1385628</v>
      </c>
      <c r="E8" s="46"/>
    </row>
    <row r="9" spans="1:5" ht="18" x14ac:dyDescent="0.25">
      <c r="A9" s="50"/>
      <c r="B9" s="50"/>
      <c r="C9" s="51" t="s">
        <v>39</v>
      </c>
      <c r="D9" s="52">
        <f>SUM(D7:D8)</f>
        <v>2000000</v>
      </c>
      <c r="E9" s="46"/>
    </row>
  </sheetData>
  <mergeCells count="6">
    <mergeCell ref="A6:C6"/>
    <mergeCell ref="A7:C7"/>
    <mergeCell ref="A8:C8"/>
    <mergeCell ref="B1:D1"/>
    <mergeCell ref="B3:D3"/>
    <mergeCell ref="B4:D4"/>
  </mergeCells>
  <printOptions horizontalCentered="1"/>
  <pageMargins left="0.70866141732283472" right="0.70866141732283472" top="1.5354330708661419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60"/>
  <sheetViews>
    <sheetView view="pageBreakPreview" zoomScale="110" zoomScaleNormal="100" zoomScaleSheetLayoutView="110" workbookViewId="0">
      <pane xSplit="2" topLeftCell="C1" activePane="topRight" state="frozen"/>
      <selection activeCell="K82" sqref="K82"/>
      <selection pane="topRight" activeCell="Q62" sqref="Q62"/>
    </sheetView>
  </sheetViews>
  <sheetFormatPr baseColWidth="10" defaultRowHeight="12.75" x14ac:dyDescent="0.2"/>
  <cols>
    <col min="1" max="1" width="6.5703125" style="1" customWidth="1"/>
    <col min="2" max="2" width="54.85546875" style="2" customWidth="1"/>
    <col min="3" max="3" width="0" style="12" hidden="1" customWidth="1"/>
    <col min="4" max="4" width="12" style="12" hidden="1" customWidth="1"/>
    <col min="5" max="5" width="12.42578125" style="12" hidden="1" customWidth="1"/>
    <col min="6" max="10" width="0" style="12" hidden="1" customWidth="1"/>
    <col min="11" max="14" width="18.5703125" style="12" customWidth="1"/>
    <col min="15" max="15" width="18.5703125" style="3" customWidth="1"/>
    <col min="16" max="16" width="13.5703125" style="4" bestFit="1" customWidth="1"/>
    <col min="17" max="16384" width="11.42578125" style="4"/>
  </cols>
  <sheetData>
    <row r="1" spans="1:16" ht="75" customHeight="1" x14ac:dyDescent="0.2">
      <c r="C1" s="60" t="s">
        <v>146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idden="1" x14ac:dyDescent="0.2">
      <c r="A2" s="5" t="s">
        <v>0</v>
      </c>
      <c r="B2" s="6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hidden="1" x14ac:dyDescent="0.2">
      <c r="A3" s="8">
        <v>1111</v>
      </c>
      <c r="B3" s="6" t="s">
        <v>14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10">
        <f t="shared" ref="O3:O27" si="0">SUM(C3:N3)</f>
        <v>0</v>
      </c>
    </row>
    <row r="4" spans="1:16" hidden="1" x14ac:dyDescent="0.2">
      <c r="A4" s="8">
        <v>1131</v>
      </c>
      <c r="B4" s="6" t="s">
        <v>15</v>
      </c>
      <c r="C4" s="9">
        <v>0</v>
      </c>
      <c r="D4" s="9">
        <f t="shared" ref="D4:G5" si="1">+C4</f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>
        <f t="shared" si="0"/>
        <v>0</v>
      </c>
    </row>
    <row r="5" spans="1:16" hidden="1" x14ac:dyDescent="0.2">
      <c r="A5" s="8">
        <v>1211</v>
      </c>
      <c r="B5" s="6" t="s">
        <v>16</v>
      </c>
      <c r="C5" s="9"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>
        <f t="shared" si="0"/>
        <v>0</v>
      </c>
    </row>
    <row r="6" spans="1:16" hidden="1" x14ac:dyDescent="0.2">
      <c r="A6" s="8">
        <v>1221</v>
      </c>
      <c r="B6" s="6" t="s">
        <v>17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>
        <f t="shared" si="0"/>
        <v>0</v>
      </c>
      <c r="P6" s="12"/>
    </row>
    <row r="7" spans="1:16" hidden="1" x14ac:dyDescent="0.2">
      <c r="A7" s="8">
        <v>1231</v>
      </c>
      <c r="B7" s="6" t="s">
        <v>18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0</v>
      </c>
    </row>
    <row r="8" spans="1:16" hidden="1" x14ac:dyDescent="0.2">
      <c r="A8" s="8">
        <v>1321</v>
      </c>
      <c r="B8" s="6" t="s">
        <v>19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0</v>
      </c>
    </row>
    <row r="9" spans="1:16" hidden="1" x14ac:dyDescent="0.2">
      <c r="A9" s="8">
        <v>1322</v>
      </c>
      <c r="B9" s="6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 t="shared" si="0"/>
        <v>0</v>
      </c>
    </row>
    <row r="10" spans="1:16" hidden="1" x14ac:dyDescent="0.2">
      <c r="A10" s="8">
        <v>1323</v>
      </c>
      <c r="B10" s="6" t="s">
        <v>21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f t="shared" si="0"/>
        <v>0</v>
      </c>
    </row>
    <row r="11" spans="1:16" hidden="1" x14ac:dyDescent="0.2">
      <c r="A11" s="8">
        <v>1331</v>
      </c>
      <c r="B11" s="6" t="s">
        <v>22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0</v>
      </c>
    </row>
    <row r="12" spans="1:16" hidden="1" x14ac:dyDescent="0.2">
      <c r="A12" s="8">
        <v>1341</v>
      </c>
      <c r="B12" s="6" t="s">
        <v>23</v>
      </c>
      <c r="C12" s="9">
        <v>0</v>
      </c>
      <c r="D12" s="9">
        <v>0</v>
      </c>
      <c r="E12" s="9">
        <v>0</v>
      </c>
      <c r="F12" s="9">
        <f t="shared" ref="F12:G12" si="2">+E12</f>
        <v>0</v>
      </c>
      <c r="G12" s="9">
        <f t="shared" si="2"/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0</v>
      </c>
      <c r="P12" s="13"/>
    </row>
    <row r="13" spans="1:16" hidden="1" x14ac:dyDescent="0.2">
      <c r="A13" s="8">
        <v>1412</v>
      </c>
      <c r="B13" s="6" t="s">
        <v>24</v>
      </c>
      <c r="C13" s="9">
        <v>0</v>
      </c>
      <c r="D13" s="9">
        <v>0</v>
      </c>
      <c r="E13" s="9">
        <v>0</v>
      </c>
      <c r="F13" s="9">
        <v>0</v>
      </c>
      <c r="G13" s="9">
        <f>(G4+G12+G24+G6)*0.07</f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f t="shared" si="0"/>
        <v>0</v>
      </c>
    </row>
    <row r="14" spans="1:16" hidden="1" x14ac:dyDescent="0.2">
      <c r="A14" s="8">
        <v>1414</v>
      </c>
      <c r="B14" s="6" t="s">
        <v>25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0</v>
      </c>
    </row>
    <row r="15" spans="1:16" hidden="1" x14ac:dyDescent="0.2">
      <c r="A15" s="8">
        <v>1422</v>
      </c>
      <c r="B15" s="6" t="s">
        <v>26</v>
      </c>
      <c r="C15" s="9">
        <v>0</v>
      </c>
      <c r="D15" s="9">
        <v>0</v>
      </c>
      <c r="E15" s="9">
        <v>0</v>
      </c>
      <c r="F15" s="9">
        <f t="shared" ref="F15" si="3">(F4+F6+F12+F24)*0.049</f>
        <v>0</v>
      </c>
      <c r="G15" s="9">
        <f>(G4+G6+G12+G24)*0.02</f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f t="shared" si="0"/>
        <v>0</v>
      </c>
    </row>
    <row r="16" spans="1:16" hidden="1" x14ac:dyDescent="0.2">
      <c r="A16" s="8">
        <v>1432</v>
      </c>
      <c r="B16" s="6" t="s">
        <v>27</v>
      </c>
      <c r="C16" s="9">
        <v>0</v>
      </c>
      <c r="D16" s="9">
        <v>0</v>
      </c>
      <c r="E16" s="9">
        <v>0</v>
      </c>
      <c r="F16" s="9">
        <f t="shared" ref="F16" si="4">(F4+F6+F12+F24)*0.05</f>
        <v>0</v>
      </c>
      <c r="G16" s="9">
        <f>(G4+G6+G12+G24)*0.05</f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0"/>
        <v>0</v>
      </c>
    </row>
    <row r="17" spans="1:16" hidden="1" x14ac:dyDescent="0.2">
      <c r="A17" s="8">
        <v>1441</v>
      </c>
      <c r="B17" s="6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>
        <f t="shared" si="0"/>
        <v>0</v>
      </c>
    </row>
    <row r="18" spans="1:16" hidden="1" x14ac:dyDescent="0.2">
      <c r="A18" s="8">
        <v>1442</v>
      </c>
      <c r="B18" s="6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f t="shared" si="0"/>
        <v>0</v>
      </c>
    </row>
    <row r="19" spans="1:16" hidden="1" x14ac:dyDescent="0.2">
      <c r="A19" s="8">
        <v>1511</v>
      </c>
      <c r="B19" s="6" t="s">
        <v>30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>
        <f t="shared" si="0"/>
        <v>0</v>
      </c>
    </row>
    <row r="20" spans="1:16" hidden="1" x14ac:dyDescent="0.2">
      <c r="A20" s="8">
        <v>1531</v>
      </c>
      <c r="B20" s="14" t="s">
        <v>31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f t="shared" si="0"/>
        <v>0</v>
      </c>
    </row>
    <row r="21" spans="1:16" hidden="1" x14ac:dyDescent="0.2">
      <c r="A21" s="8">
        <v>1532</v>
      </c>
      <c r="B21" s="6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0"/>
        <v>0</v>
      </c>
      <c r="P21" s="12"/>
    </row>
    <row r="22" spans="1:16" hidden="1" x14ac:dyDescent="0.2">
      <c r="A22" s="8">
        <v>1591</v>
      </c>
      <c r="B22" s="6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0"/>
        <v>0</v>
      </c>
    </row>
    <row r="23" spans="1:16" hidden="1" x14ac:dyDescent="0.2">
      <c r="A23" s="8">
        <v>1592</v>
      </c>
      <c r="B23" s="15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>
        <f t="shared" si="0"/>
        <v>0</v>
      </c>
    </row>
    <row r="24" spans="1:16" hidden="1" x14ac:dyDescent="0.2">
      <c r="A24" s="8">
        <v>1596</v>
      </c>
      <c r="B24" s="6" t="s">
        <v>35</v>
      </c>
      <c r="C24" s="9">
        <v>0</v>
      </c>
      <c r="D24" s="9">
        <v>0</v>
      </c>
      <c r="E24" s="9">
        <v>0</v>
      </c>
      <c r="F24" s="9">
        <f t="shared" ref="F24:G24" si="5">+E24</f>
        <v>0</v>
      </c>
      <c r="G24" s="9">
        <f t="shared" si="5"/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0"/>
        <v>0</v>
      </c>
    </row>
    <row r="25" spans="1:16" hidden="1" x14ac:dyDescent="0.2">
      <c r="A25" s="8">
        <v>1597</v>
      </c>
      <c r="B25" s="6" t="s">
        <v>36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0"/>
        <v>0</v>
      </c>
    </row>
    <row r="26" spans="1:16" ht="25.5" hidden="1" x14ac:dyDescent="0.2">
      <c r="A26" s="16">
        <v>1611</v>
      </c>
      <c r="B26" s="14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>
        <f t="shared" si="0"/>
        <v>0</v>
      </c>
    </row>
    <row r="27" spans="1:16" hidden="1" x14ac:dyDescent="0.2">
      <c r="A27" s="17">
        <v>1712</v>
      </c>
      <c r="B27" s="18" t="s">
        <v>38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>
        <f t="shared" si="0"/>
        <v>0</v>
      </c>
    </row>
    <row r="28" spans="1:16" hidden="1" x14ac:dyDescent="0.2">
      <c r="B28" s="19" t="s">
        <v>39</v>
      </c>
      <c r="C28" s="20">
        <f t="shared" ref="C28:O28" si="6">SUM(C3:C27)</f>
        <v>0</v>
      </c>
      <c r="D28" s="20">
        <f t="shared" si="6"/>
        <v>0</v>
      </c>
      <c r="E28" s="20">
        <f t="shared" si="6"/>
        <v>0</v>
      </c>
      <c r="F28" s="20">
        <f t="shared" si="6"/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12"/>
    </row>
    <row r="29" spans="1:16" x14ac:dyDescent="0.2">
      <c r="P29" s="12"/>
    </row>
    <row r="31" spans="1:16" x14ac:dyDescent="0.2">
      <c r="A31" s="5" t="s">
        <v>40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7" t="s">
        <v>10</v>
      </c>
      <c r="M31" s="7" t="s">
        <v>11</v>
      </c>
      <c r="N31" s="7" t="s">
        <v>12</v>
      </c>
      <c r="O31" s="7" t="s">
        <v>13</v>
      </c>
    </row>
    <row r="32" spans="1:16" x14ac:dyDescent="0.2">
      <c r="A32" s="8">
        <v>2111</v>
      </c>
      <c r="B32" s="21" t="s">
        <v>41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32484</v>
      </c>
      <c r="L32" s="22">
        <v>32484</v>
      </c>
      <c r="M32" s="22">
        <v>28984</v>
      </c>
      <c r="N32" s="22">
        <v>32484</v>
      </c>
      <c r="O32" s="44">
        <f t="shared" ref="O32:O62" si="7">SUM(C32:N32)</f>
        <v>126436</v>
      </c>
    </row>
    <row r="33" spans="1:17" x14ac:dyDescent="0.2">
      <c r="A33" s="8">
        <v>2121</v>
      </c>
      <c r="B33" s="21" t="s">
        <v>42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4500</v>
      </c>
      <c r="L33" s="22">
        <v>4500</v>
      </c>
      <c r="M33" s="22">
        <v>4500</v>
      </c>
      <c r="N33" s="22">
        <v>4500</v>
      </c>
      <c r="O33" s="44">
        <f t="shared" si="7"/>
        <v>18000</v>
      </c>
    </row>
    <row r="34" spans="1:17" hidden="1" x14ac:dyDescent="0.2">
      <c r="A34" s="8">
        <v>2131</v>
      </c>
      <c r="B34" s="21" t="s">
        <v>43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44">
        <f t="shared" si="7"/>
        <v>0</v>
      </c>
    </row>
    <row r="35" spans="1:17" ht="25.5" x14ac:dyDescent="0.2">
      <c r="A35" s="8">
        <v>2141</v>
      </c>
      <c r="B35" s="21" t="s">
        <v>44</v>
      </c>
      <c r="C35" s="22">
        <v>0</v>
      </c>
      <c r="D35" s="23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76542</v>
      </c>
      <c r="L35" s="22">
        <v>61520</v>
      </c>
      <c r="M35" s="22">
        <v>57226</v>
      </c>
      <c r="N35" s="22">
        <v>27379</v>
      </c>
      <c r="O35" s="44">
        <f t="shared" si="7"/>
        <v>222667</v>
      </c>
    </row>
    <row r="36" spans="1:17" ht="25.5" hidden="1" x14ac:dyDescent="0.2">
      <c r="A36" s="8">
        <v>2142</v>
      </c>
      <c r="B36" s="21" t="s">
        <v>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44">
        <f t="shared" si="7"/>
        <v>0</v>
      </c>
    </row>
    <row r="37" spans="1:17" x14ac:dyDescent="0.2">
      <c r="A37" s="8">
        <v>2151</v>
      </c>
      <c r="B37" s="21" t="s">
        <v>46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1600</v>
      </c>
      <c r="L37" s="22">
        <v>1600</v>
      </c>
      <c r="M37" s="22">
        <v>569</v>
      </c>
      <c r="N37" s="22">
        <v>0</v>
      </c>
      <c r="O37" s="44">
        <f t="shared" si="7"/>
        <v>3769</v>
      </c>
    </row>
    <row r="38" spans="1:17" hidden="1" x14ac:dyDescent="0.2">
      <c r="A38" s="8">
        <v>2153</v>
      </c>
      <c r="B38" s="21" t="s">
        <v>47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44">
        <f t="shared" si="7"/>
        <v>0</v>
      </c>
    </row>
    <row r="39" spans="1:17" hidden="1" x14ac:dyDescent="0.2">
      <c r="A39" s="8">
        <v>2154</v>
      </c>
      <c r="B39" s="21" t="s">
        <v>48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44">
        <f t="shared" si="7"/>
        <v>0</v>
      </c>
    </row>
    <row r="40" spans="1:17" x14ac:dyDescent="0.2">
      <c r="A40" s="8">
        <v>2161</v>
      </c>
      <c r="B40" s="21" t="s">
        <v>49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8500</v>
      </c>
      <c r="L40" s="22">
        <v>8500</v>
      </c>
      <c r="M40" s="22">
        <v>8500</v>
      </c>
      <c r="N40" s="22">
        <v>8500</v>
      </c>
      <c r="O40" s="44">
        <f t="shared" si="7"/>
        <v>34000</v>
      </c>
    </row>
    <row r="41" spans="1:17" ht="25.5" hidden="1" x14ac:dyDescent="0.2">
      <c r="A41" s="8">
        <v>2212</v>
      </c>
      <c r="B41" s="21" t="s">
        <v>50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44">
        <f t="shared" si="7"/>
        <v>0</v>
      </c>
    </row>
    <row r="42" spans="1:17" ht="25.5" x14ac:dyDescent="0.2">
      <c r="A42" s="8">
        <v>2213</v>
      </c>
      <c r="B42" s="21" t="s">
        <v>51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6500</v>
      </c>
      <c r="L42" s="22">
        <v>6500</v>
      </c>
      <c r="M42" s="22">
        <v>6500</v>
      </c>
      <c r="N42" s="22">
        <v>6500</v>
      </c>
      <c r="O42" s="44">
        <f t="shared" si="7"/>
        <v>26000</v>
      </c>
    </row>
    <row r="43" spans="1:17" ht="25.5" hidden="1" x14ac:dyDescent="0.2">
      <c r="A43" s="8">
        <v>2215</v>
      </c>
      <c r="B43" s="21" t="s">
        <v>52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44">
        <f t="shared" si="7"/>
        <v>0</v>
      </c>
      <c r="P43" s="12"/>
      <c r="Q43" s="12"/>
    </row>
    <row r="44" spans="1:17" hidden="1" x14ac:dyDescent="0.2">
      <c r="A44" s="8">
        <v>2221</v>
      </c>
      <c r="B44" s="21" t="s">
        <v>53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44">
        <f t="shared" si="7"/>
        <v>0</v>
      </c>
    </row>
    <row r="45" spans="1:17" hidden="1" x14ac:dyDescent="0.2">
      <c r="A45" s="8">
        <v>2231</v>
      </c>
      <c r="B45" s="21" t="s">
        <v>54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44">
        <f t="shared" si="7"/>
        <v>0</v>
      </c>
    </row>
    <row r="46" spans="1:17" hidden="1" x14ac:dyDescent="0.2">
      <c r="A46" s="8">
        <v>2411</v>
      </c>
      <c r="B46" s="21" t="s">
        <v>55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44">
        <f t="shared" si="7"/>
        <v>0</v>
      </c>
    </row>
    <row r="47" spans="1:17" hidden="1" x14ac:dyDescent="0.2">
      <c r="A47" s="8">
        <v>2441</v>
      </c>
      <c r="B47" s="21" t="s">
        <v>56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44">
        <f t="shared" si="7"/>
        <v>0</v>
      </c>
    </row>
    <row r="48" spans="1:17" hidden="1" x14ac:dyDescent="0.2">
      <c r="A48" s="8">
        <v>2451</v>
      </c>
      <c r="B48" s="21" t="s">
        <v>57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44">
        <f t="shared" si="7"/>
        <v>0</v>
      </c>
    </row>
    <row r="49" spans="1:16" x14ac:dyDescent="0.2">
      <c r="A49" s="8">
        <v>2461</v>
      </c>
      <c r="B49" s="21" t="s">
        <v>58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3500</v>
      </c>
      <c r="O49" s="44">
        <f t="shared" si="7"/>
        <v>3500</v>
      </c>
    </row>
    <row r="50" spans="1:16" hidden="1" x14ac:dyDescent="0.2">
      <c r="A50" s="8">
        <v>2471</v>
      </c>
      <c r="B50" s="21" t="s">
        <v>59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44">
        <f t="shared" si="7"/>
        <v>0</v>
      </c>
    </row>
    <row r="51" spans="1:16" x14ac:dyDescent="0.2">
      <c r="A51" s="8">
        <v>2481</v>
      </c>
      <c r="B51" s="21" t="s">
        <v>60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2500</v>
      </c>
      <c r="L51" s="22">
        <v>0</v>
      </c>
      <c r="M51" s="22">
        <v>0</v>
      </c>
      <c r="N51" s="22">
        <v>2500</v>
      </c>
      <c r="O51" s="44">
        <f t="shared" si="7"/>
        <v>5000</v>
      </c>
    </row>
    <row r="52" spans="1:16" x14ac:dyDescent="0.2">
      <c r="A52" s="8">
        <v>2531</v>
      </c>
      <c r="B52" s="21" t="s">
        <v>61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750</v>
      </c>
      <c r="L52" s="22">
        <v>750</v>
      </c>
      <c r="M52" s="22">
        <v>750</v>
      </c>
      <c r="N52" s="22">
        <v>750</v>
      </c>
      <c r="O52" s="44">
        <f t="shared" si="7"/>
        <v>3000</v>
      </c>
    </row>
    <row r="53" spans="1:16" x14ac:dyDescent="0.2">
      <c r="A53" s="8">
        <v>2591</v>
      </c>
      <c r="B53" s="21" t="s">
        <v>62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4250</v>
      </c>
      <c r="L53" s="22">
        <v>4250</v>
      </c>
      <c r="M53" s="22">
        <v>4250</v>
      </c>
      <c r="N53" s="22">
        <v>4250</v>
      </c>
      <c r="O53" s="44">
        <f t="shared" si="7"/>
        <v>17000</v>
      </c>
      <c r="P53" s="12"/>
    </row>
    <row r="54" spans="1:16" ht="25.5" x14ac:dyDescent="0.2">
      <c r="A54" s="8">
        <v>2611</v>
      </c>
      <c r="B54" s="24" t="s">
        <v>63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30000</v>
      </c>
      <c r="L54" s="22">
        <v>30000</v>
      </c>
      <c r="M54" s="22">
        <v>30000</v>
      </c>
      <c r="N54" s="22">
        <v>30000</v>
      </c>
      <c r="O54" s="44">
        <f t="shared" si="7"/>
        <v>120000</v>
      </c>
    </row>
    <row r="55" spans="1:16" hidden="1" x14ac:dyDescent="0.2">
      <c r="A55" s="8">
        <v>2711</v>
      </c>
      <c r="B55" s="21" t="s">
        <v>64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44">
        <f t="shared" si="7"/>
        <v>0</v>
      </c>
    </row>
    <row r="56" spans="1:16" hidden="1" x14ac:dyDescent="0.2">
      <c r="A56" s="8">
        <v>2721</v>
      </c>
      <c r="B56" s="24" t="s">
        <v>65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44">
        <f t="shared" si="7"/>
        <v>0</v>
      </c>
    </row>
    <row r="57" spans="1:16" hidden="1" x14ac:dyDescent="0.2">
      <c r="A57" s="8">
        <v>2731</v>
      </c>
      <c r="B57" s="21" t="s">
        <v>66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/>
      <c r="M57" s="22">
        <v>0</v>
      </c>
      <c r="N57" s="22">
        <v>0</v>
      </c>
      <c r="O57" s="44">
        <f t="shared" si="7"/>
        <v>0</v>
      </c>
    </row>
    <row r="58" spans="1:16" ht="25.5" hidden="1" x14ac:dyDescent="0.2">
      <c r="A58" s="8">
        <v>2911</v>
      </c>
      <c r="B58" s="21" t="s">
        <v>67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44">
        <f t="shared" si="7"/>
        <v>0</v>
      </c>
    </row>
    <row r="59" spans="1:16" hidden="1" x14ac:dyDescent="0.2">
      <c r="A59" s="8">
        <v>2921</v>
      </c>
      <c r="B59" s="21" t="s">
        <v>68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44">
        <f t="shared" si="7"/>
        <v>0</v>
      </c>
    </row>
    <row r="60" spans="1:16" ht="38.25" hidden="1" x14ac:dyDescent="0.2">
      <c r="A60" s="8">
        <v>2931</v>
      </c>
      <c r="B60" s="21" t="s">
        <v>69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44">
        <f t="shared" si="7"/>
        <v>0</v>
      </c>
    </row>
    <row r="61" spans="1:16" ht="25.5" hidden="1" x14ac:dyDescent="0.2">
      <c r="A61" s="8">
        <v>2941</v>
      </c>
      <c r="B61" s="21" t="s">
        <v>70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44">
        <f t="shared" si="7"/>
        <v>0</v>
      </c>
    </row>
    <row r="62" spans="1:16" ht="25.5" x14ac:dyDescent="0.2">
      <c r="A62" s="8">
        <v>2961</v>
      </c>
      <c r="B62" s="6" t="s">
        <v>71</v>
      </c>
      <c r="C62" s="9">
        <v>0</v>
      </c>
      <c r="D62" s="9">
        <v>0</v>
      </c>
      <c r="E62" s="9">
        <v>0</v>
      </c>
      <c r="F62" s="9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35000</v>
      </c>
      <c r="M62" s="22">
        <v>0</v>
      </c>
      <c r="N62" s="22">
        <v>0</v>
      </c>
      <c r="O62" s="44">
        <f t="shared" si="7"/>
        <v>35000</v>
      </c>
    </row>
    <row r="63" spans="1:16" x14ac:dyDescent="0.2">
      <c r="B63" s="19" t="s">
        <v>39</v>
      </c>
      <c r="C63" s="20">
        <f t="shared" ref="C63:O63" si="8">SUM(C32:C62)</f>
        <v>0</v>
      </c>
      <c r="D63" s="20">
        <f t="shared" si="8"/>
        <v>0</v>
      </c>
      <c r="E63" s="20">
        <f t="shared" si="8"/>
        <v>0</v>
      </c>
      <c r="F63" s="20">
        <f t="shared" si="8"/>
        <v>0</v>
      </c>
      <c r="G63" s="20">
        <f t="shared" si="8"/>
        <v>0</v>
      </c>
      <c r="H63" s="20">
        <f t="shared" si="8"/>
        <v>0</v>
      </c>
      <c r="I63" s="20">
        <f t="shared" si="8"/>
        <v>0</v>
      </c>
      <c r="J63" s="20">
        <f t="shared" si="8"/>
        <v>0</v>
      </c>
      <c r="K63" s="44">
        <f t="shared" si="8"/>
        <v>167626</v>
      </c>
      <c r="L63" s="44">
        <f t="shared" si="8"/>
        <v>185104</v>
      </c>
      <c r="M63" s="44">
        <f t="shared" si="8"/>
        <v>141279</v>
      </c>
      <c r="N63" s="44">
        <f t="shared" si="8"/>
        <v>120363</v>
      </c>
      <c r="O63" s="44">
        <f t="shared" si="8"/>
        <v>614372</v>
      </c>
    </row>
    <row r="66" spans="1:15" x14ac:dyDescent="0.2">
      <c r="A66" s="5" t="s">
        <v>72</v>
      </c>
      <c r="B66" s="6"/>
      <c r="C66" s="7" t="s">
        <v>1</v>
      </c>
      <c r="D66" s="7" t="s">
        <v>2</v>
      </c>
      <c r="E66" s="7" t="s">
        <v>3</v>
      </c>
      <c r="F66" s="7" t="s">
        <v>4</v>
      </c>
      <c r="G66" s="7" t="s">
        <v>5</v>
      </c>
      <c r="H66" s="7" t="s">
        <v>6</v>
      </c>
      <c r="I66" s="7" t="s">
        <v>7</v>
      </c>
      <c r="J66" s="7" t="s">
        <v>8</v>
      </c>
      <c r="K66" s="7" t="s">
        <v>9</v>
      </c>
      <c r="L66" s="7" t="s">
        <v>10</v>
      </c>
      <c r="M66" s="7" t="s">
        <v>11</v>
      </c>
      <c r="N66" s="7" t="s">
        <v>12</v>
      </c>
      <c r="O66" s="7" t="s">
        <v>13</v>
      </c>
    </row>
    <row r="67" spans="1:15" ht="14.25" x14ac:dyDescent="0.2">
      <c r="A67" s="8">
        <v>3111</v>
      </c>
      <c r="B67" s="6" t="s">
        <v>73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1">
        <v>31750</v>
      </c>
      <c r="L67" s="11">
        <v>31750</v>
      </c>
      <c r="M67" s="11">
        <v>31750</v>
      </c>
      <c r="N67" s="11">
        <v>31750</v>
      </c>
      <c r="O67" s="44">
        <f t="shared" ref="O67:O125" si="9">SUM(C67:N67)</f>
        <v>127000</v>
      </c>
    </row>
    <row r="68" spans="1:15" ht="14.25" x14ac:dyDescent="0.2">
      <c r="A68" s="8">
        <v>3131</v>
      </c>
      <c r="B68" s="6" t="s">
        <v>74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11">
        <v>1950</v>
      </c>
      <c r="L68" s="11">
        <v>1950</v>
      </c>
      <c r="M68" s="11">
        <v>1950</v>
      </c>
      <c r="N68" s="11">
        <v>1950</v>
      </c>
      <c r="O68" s="44">
        <f t="shared" si="9"/>
        <v>7800</v>
      </c>
    </row>
    <row r="69" spans="1:15" ht="14.25" x14ac:dyDescent="0.2">
      <c r="A69" s="8">
        <v>3141</v>
      </c>
      <c r="B69" s="6" t="s">
        <v>75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11">
        <v>45000</v>
      </c>
      <c r="L69" s="11">
        <v>45000</v>
      </c>
      <c r="M69" s="11">
        <v>45000</v>
      </c>
      <c r="N69" s="11">
        <v>45000</v>
      </c>
      <c r="O69" s="44">
        <f t="shared" si="9"/>
        <v>180000</v>
      </c>
    </row>
    <row r="70" spans="1:15" ht="14.25" hidden="1" x14ac:dyDescent="0.2">
      <c r="A70" s="8">
        <v>3151</v>
      </c>
      <c r="B70" s="21" t="s">
        <v>76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9">
        <v>0</v>
      </c>
      <c r="I70" s="9">
        <v>0</v>
      </c>
      <c r="J70" s="9">
        <v>0</v>
      </c>
      <c r="K70" s="11">
        <v>0</v>
      </c>
      <c r="L70" s="11">
        <v>0</v>
      </c>
      <c r="M70" s="11">
        <v>0</v>
      </c>
      <c r="N70" s="11">
        <v>0</v>
      </c>
      <c r="O70" s="44">
        <f t="shared" si="9"/>
        <v>0</v>
      </c>
    </row>
    <row r="71" spans="1:15" ht="14.25" hidden="1" x14ac:dyDescent="0.2">
      <c r="A71" s="8">
        <v>3161</v>
      </c>
      <c r="B71" s="21" t="s">
        <v>77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9">
        <v>0</v>
      </c>
      <c r="I71" s="9">
        <v>0</v>
      </c>
      <c r="J71" s="9">
        <v>0</v>
      </c>
      <c r="K71" s="11">
        <v>0</v>
      </c>
      <c r="L71" s="11">
        <v>0</v>
      </c>
      <c r="M71" s="11">
        <v>0</v>
      </c>
      <c r="N71" s="11">
        <v>0</v>
      </c>
      <c r="O71" s="44">
        <f t="shared" si="9"/>
        <v>0</v>
      </c>
    </row>
    <row r="72" spans="1:15" ht="25.5" x14ac:dyDescent="0.2">
      <c r="A72" s="8">
        <v>3163</v>
      </c>
      <c r="B72" s="21" t="s">
        <v>78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9">
        <v>0</v>
      </c>
      <c r="I72" s="9">
        <v>0</v>
      </c>
      <c r="J72" s="9">
        <v>0</v>
      </c>
      <c r="K72" s="11">
        <v>43000</v>
      </c>
      <c r="L72" s="11">
        <v>43000</v>
      </c>
      <c r="M72" s="11">
        <v>43000</v>
      </c>
      <c r="N72" s="11">
        <v>43000</v>
      </c>
      <c r="O72" s="44">
        <f t="shared" si="9"/>
        <v>172000</v>
      </c>
    </row>
    <row r="73" spans="1:15" ht="25.5" hidden="1" x14ac:dyDescent="0.2">
      <c r="A73" s="8">
        <v>3171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9">
        <v>0</v>
      </c>
      <c r="I73" s="9">
        <v>0</v>
      </c>
      <c r="J73" s="9">
        <v>0</v>
      </c>
      <c r="K73" s="11">
        <v>0</v>
      </c>
      <c r="L73" s="11">
        <v>0</v>
      </c>
      <c r="M73" s="11">
        <v>0</v>
      </c>
      <c r="N73" s="11">
        <v>0</v>
      </c>
      <c r="O73" s="44">
        <f t="shared" si="9"/>
        <v>0</v>
      </c>
    </row>
    <row r="74" spans="1:15" ht="14.25" hidden="1" x14ac:dyDescent="0.2">
      <c r="A74" s="8">
        <v>3181</v>
      </c>
      <c r="B74" s="21" t="s">
        <v>80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9">
        <v>0</v>
      </c>
      <c r="I74" s="9">
        <v>0</v>
      </c>
      <c r="J74" s="9">
        <v>0</v>
      </c>
      <c r="K74" s="11">
        <v>0</v>
      </c>
      <c r="L74" s="11">
        <v>0</v>
      </c>
      <c r="M74" s="11">
        <v>0</v>
      </c>
      <c r="N74" s="11">
        <v>0</v>
      </c>
      <c r="O74" s="44">
        <f t="shared" si="9"/>
        <v>0</v>
      </c>
    </row>
    <row r="75" spans="1:15" ht="25.5" hidden="1" x14ac:dyDescent="0.2">
      <c r="A75" s="8">
        <v>3191</v>
      </c>
      <c r="B75" s="21" t="s">
        <v>81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9">
        <v>0</v>
      </c>
      <c r="I75" s="9">
        <v>0</v>
      </c>
      <c r="J75" s="9">
        <v>0</v>
      </c>
      <c r="K75" s="11">
        <v>0</v>
      </c>
      <c r="L75" s="11">
        <v>0</v>
      </c>
      <c r="M75" s="11">
        <v>0</v>
      </c>
      <c r="N75" s="11">
        <v>0</v>
      </c>
      <c r="O75" s="44">
        <f t="shared" si="9"/>
        <v>0</v>
      </c>
    </row>
    <row r="76" spans="1:15" ht="14.25" hidden="1" x14ac:dyDescent="0.2">
      <c r="A76" s="8">
        <v>3192</v>
      </c>
      <c r="B76" s="21" t="s">
        <v>82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9">
        <v>0</v>
      </c>
      <c r="I76" s="9">
        <v>0</v>
      </c>
      <c r="J76" s="9">
        <v>0</v>
      </c>
      <c r="K76" s="11">
        <v>0</v>
      </c>
      <c r="L76" s="11">
        <v>0</v>
      </c>
      <c r="M76" s="11">
        <v>0</v>
      </c>
      <c r="N76" s="11">
        <v>0</v>
      </c>
      <c r="O76" s="44">
        <f t="shared" si="9"/>
        <v>0</v>
      </c>
    </row>
    <row r="77" spans="1:15" ht="25.5" hidden="1" x14ac:dyDescent="0.2">
      <c r="A77" s="8">
        <v>3193</v>
      </c>
      <c r="B77" s="21" t="s">
        <v>83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9">
        <v>0</v>
      </c>
      <c r="I77" s="9">
        <v>0</v>
      </c>
      <c r="J77" s="9">
        <v>0</v>
      </c>
      <c r="K77" s="11">
        <v>0</v>
      </c>
      <c r="L77" s="11">
        <v>0</v>
      </c>
      <c r="M77" s="11">
        <v>0</v>
      </c>
      <c r="N77" s="11">
        <v>0</v>
      </c>
      <c r="O77" s="44">
        <f t="shared" si="9"/>
        <v>0</v>
      </c>
    </row>
    <row r="78" spans="1:15" ht="14.25" hidden="1" x14ac:dyDescent="0.2">
      <c r="A78" s="8">
        <v>3221</v>
      </c>
      <c r="B78" s="21" t="s">
        <v>84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9">
        <v>0</v>
      </c>
      <c r="I78" s="9">
        <v>0</v>
      </c>
      <c r="J78" s="9">
        <v>0</v>
      </c>
      <c r="K78" s="11">
        <v>0</v>
      </c>
      <c r="L78" s="11">
        <v>0</v>
      </c>
      <c r="M78" s="11">
        <v>0</v>
      </c>
      <c r="N78" s="11">
        <v>0</v>
      </c>
      <c r="O78" s="44">
        <f t="shared" si="9"/>
        <v>0</v>
      </c>
    </row>
    <row r="79" spans="1:15" ht="14.25" x14ac:dyDescent="0.2">
      <c r="A79" s="8">
        <v>3231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9">
        <v>0</v>
      </c>
      <c r="I79" s="9">
        <v>0</v>
      </c>
      <c r="J79" s="9">
        <v>0</v>
      </c>
      <c r="K79" s="11">
        <v>17000</v>
      </c>
      <c r="L79" s="11">
        <v>19000</v>
      </c>
      <c r="M79" s="11">
        <v>19000</v>
      </c>
      <c r="N79" s="11">
        <v>19000</v>
      </c>
      <c r="O79" s="44">
        <f t="shared" si="9"/>
        <v>74000</v>
      </c>
    </row>
    <row r="80" spans="1:15" ht="14.25" hidden="1" x14ac:dyDescent="0.2">
      <c r="A80" s="8">
        <v>3232</v>
      </c>
      <c r="B80" s="21" t="s">
        <v>86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9">
        <v>0</v>
      </c>
      <c r="I80" s="9">
        <v>0</v>
      </c>
      <c r="J80" s="9">
        <v>0</v>
      </c>
      <c r="K80" s="11">
        <v>0</v>
      </c>
      <c r="L80" s="11">
        <v>0</v>
      </c>
      <c r="M80" s="11">
        <v>0</v>
      </c>
      <c r="N80" s="11">
        <v>0</v>
      </c>
      <c r="O80" s="44">
        <f t="shared" si="9"/>
        <v>0</v>
      </c>
    </row>
    <row r="81" spans="1:20" ht="25.5" hidden="1" x14ac:dyDescent="0.2">
      <c r="A81" s="8">
        <v>3253</v>
      </c>
      <c r="B81" s="24" t="s">
        <v>87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9">
        <v>0</v>
      </c>
      <c r="I81" s="9">
        <v>0</v>
      </c>
      <c r="J81" s="9">
        <v>0</v>
      </c>
      <c r="K81" s="11">
        <v>0</v>
      </c>
      <c r="L81" s="11">
        <v>0</v>
      </c>
      <c r="M81" s="11">
        <v>0</v>
      </c>
      <c r="N81" s="11">
        <v>0</v>
      </c>
      <c r="O81" s="44">
        <f t="shared" si="9"/>
        <v>0</v>
      </c>
    </row>
    <row r="82" spans="1:20" s="25" customFormat="1" ht="14.25" x14ac:dyDescent="0.2">
      <c r="A82" s="16">
        <v>3271</v>
      </c>
      <c r="B82" s="24" t="s">
        <v>88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9">
        <v>0</v>
      </c>
      <c r="I82" s="9">
        <v>0</v>
      </c>
      <c r="J82" s="9">
        <v>0</v>
      </c>
      <c r="K82" s="11">
        <v>0</v>
      </c>
      <c r="L82" s="11">
        <v>0</v>
      </c>
      <c r="M82" s="11">
        <v>173228</v>
      </c>
      <c r="N82" s="11">
        <v>0</v>
      </c>
      <c r="O82" s="44">
        <f t="shared" si="9"/>
        <v>173228</v>
      </c>
      <c r="P82" s="4"/>
      <c r="Q82" s="4"/>
      <c r="R82" s="4"/>
      <c r="S82" s="4"/>
      <c r="T82" s="4"/>
    </row>
    <row r="83" spans="1:20" ht="14.25" hidden="1" x14ac:dyDescent="0.2">
      <c r="A83" s="17">
        <v>3291</v>
      </c>
      <c r="B83" s="26" t="s">
        <v>89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9">
        <v>0</v>
      </c>
      <c r="I83" s="9">
        <v>0</v>
      </c>
      <c r="J83" s="9">
        <v>0</v>
      </c>
      <c r="K83" s="11">
        <v>0</v>
      </c>
      <c r="L83" s="11">
        <v>0</v>
      </c>
      <c r="M83" s="11">
        <v>0</v>
      </c>
      <c r="N83" s="11">
        <v>0</v>
      </c>
      <c r="O83" s="44">
        <f t="shared" si="9"/>
        <v>0</v>
      </c>
    </row>
    <row r="84" spans="1:20" ht="25.5" hidden="1" x14ac:dyDescent="0.2">
      <c r="A84" s="8">
        <v>3311</v>
      </c>
      <c r="B84" s="21" t="s">
        <v>90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9">
        <v>0</v>
      </c>
      <c r="I84" s="9">
        <v>0</v>
      </c>
      <c r="J84" s="9">
        <v>0</v>
      </c>
      <c r="K84" s="11">
        <v>0</v>
      </c>
      <c r="L84" s="11">
        <v>0</v>
      </c>
      <c r="M84" s="11">
        <v>0</v>
      </c>
      <c r="N84" s="11">
        <v>0</v>
      </c>
      <c r="O84" s="44">
        <f t="shared" si="9"/>
        <v>0</v>
      </c>
    </row>
    <row r="85" spans="1:20" ht="25.5" hidden="1" x14ac:dyDescent="0.2">
      <c r="A85" s="8">
        <v>3315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9">
        <v>0</v>
      </c>
      <c r="I85" s="9">
        <v>0</v>
      </c>
      <c r="J85" s="9">
        <v>0</v>
      </c>
      <c r="K85" s="11">
        <v>0</v>
      </c>
      <c r="L85" s="11">
        <v>0</v>
      </c>
      <c r="M85" s="11">
        <v>0</v>
      </c>
      <c r="N85" s="11">
        <v>0</v>
      </c>
      <c r="O85" s="44">
        <f t="shared" si="9"/>
        <v>0</v>
      </c>
    </row>
    <row r="86" spans="1:20" ht="14.25" hidden="1" x14ac:dyDescent="0.2">
      <c r="A86" s="8">
        <v>3321</v>
      </c>
      <c r="B86" s="21" t="s">
        <v>92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9">
        <v>0</v>
      </c>
      <c r="I86" s="9">
        <v>0</v>
      </c>
      <c r="J86" s="9">
        <v>0</v>
      </c>
      <c r="K86" s="11">
        <v>0</v>
      </c>
      <c r="L86" s="11">
        <v>0</v>
      </c>
      <c r="M86" s="11">
        <v>0</v>
      </c>
      <c r="N86" s="11">
        <v>0</v>
      </c>
      <c r="O86" s="44">
        <f t="shared" si="9"/>
        <v>0</v>
      </c>
    </row>
    <row r="87" spans="1:20" ht="14.25" hidden="1" x14ac:dyDescent="0.2">
      <c r="A87" s="8">
        <v>3331</v>
      </c>
      <c r="B87" s="21" t="s">
        <v>93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9">
        <v>0</v>
      </c>
      <c r="I87" s="9">
        <v>0</v>
      </c>
      <c r="J87" s="9">
        <v>0</v>
      </c>
      <c r="K87" s="11">
        <v>0</v>
      </c>
      <c r="L87" s="11">
        <v>0</v>
      </c>
      <c r="M87" s="11">
        <v>0</v>
      </c>
      <c r="N87" s="11">
        <v>0</v>
      </c>
      <c r="O87" s="44">
        <f t="shared" si="9"/>
        <v>0</v>
      </c>
    </row>
    <row r="88" spans="1:20" ht="25.5" hidden="1" x14ac:dyDescent="0.2">
      <c r="A88" s="8">
        <v>3341</v>
      </c>
      <c r="B88" s="21" t="s">
        <v>94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9">
        <v>0</v>
      </c>
      <c r="I88" s="9">
        <v>0</v>
      </c>
      <c r="J88" s="9">
        <v>0</v>
      </c>
      <c r="K88" s="11">
        <v>0</v>
      </c>
      <c r="L88" s="11">
        <v>0</v>
      </c>
      <c r="M88" s="11">
        <v>0</v>
      </c>
      <c r="N88" s="11">
        <v>0</v>
      </c>
      <c r="O88" s="44">
        <f t="shared" si="9"/>
        <v>0</v>
      </c>
    </row>
    <row r="89" spans="1:20" ht="14.25" hidden="1" x14ac:dyDescent="0.2">
      <c r="A89" s="8">
        <v>3351</v>
      </c>
      <c r="B89" s="21" t="s">
        <v>95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9">
        <v>0</v>
      </c>
      <c r="I89" s="9">
        <v>0</v>
      </c>
      <c r="J89" s="9">
        <v>0</v>
      </c>
      <c r="K89" s="11">
        <v>0</v>
      </c>
      <c r="L89" s="11">
        <v>0</v>
      </c>
      <c r="M89" s="11">
        <v>0</v>
      </c>
      <c r="N89" s="11">
        <v>0</v>
      </c>
      <c r="O89" s="44">
        <f t="shared" si="9"/>
        <v>0</v>
      </c>
    </row>
    <row r="90" spans="1:20" ht="25.5" hidden="1" x14ac:dyDescent="0.2">
      <c r="A90" s="8">
        <v>3361</v>
      </c>
      <c r="B90" s="21" t="s">
        <v>96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9">
        <v>0</v>
      </c>
      <c r="I90" s="9">
        <v>0</v>
      </c>
      <c r="J90" s="9">
        <v>0</v>
      </c>
      <c r="K90" s="11">
        <v>0</v>
      </c>
      <c r="L90" s="11">
        <v>0</v>
      </c>
      <c r="M90" s="11">
        <v>0</v>
      </c>
      <c r="N90" s="11">
        <v>0</v>
      </c>
      <c r="O90" s="44">
        <f t="shared" si="9"/>
        <v>0</v>
      </c>
    </row>
    <row r="91" spans="1:20" ht="14.25" x14ac:dyDescent="0.2">
      <c r="A91" s="8">
        <v>3381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9">
        <v>0</v>
      </c>
      <c r="I91" s="9">
        <v>0</v>
      </c>
      <c r="J91" s="9">
        <v>0</v>
      </c>
      <c r="K91" s="11">
        <v>22000</v>
      </c>
      <c r="L91" s="11">
        <v>22000</v>
      </c>
      <c r="M91" s="11">
        <v>22000</v>
      </c>
      <c r="N91" s="11">
        <v>22000</v>
      </c>
      <c r="O91" s="44">
        <f t="shared" si="9"/>
        <v>88000</v>
      </c>
    </row>
    <row r="92" spans="1:20" ht="25.5" hidden="1" x14ac:dyDescent="0.2">
      <c r="A92" s="8">
        <v>3391</v>
      </c>
      <c r="B92" s="24" t="s">
        <v>98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9">
        <v>0</v>
      </c>
      <c r="I92" s="9">
        <v>0</v>
      </c>
      <c r="J92" s="9">
        <v>0</v>
      </c>
      <c r="K92" s="11">
        <v>0</v>
      </c>
      <c r="L92" s="11">
        <v>0</v>
      </c>
      <c r="M92" s="11">
        <v>0</v>
      </c>
      <c r="N92" s="11">
        <v>0</v>
      </c>
      <c r="O92" s="44">
        <f t="shared" si="9"/>
        <v>0</v>
      </c>
    </row>
    <row r="93" spans="1:20" ht="15.75" customHeight="1" x14ac:dyDescent="0.2">
      <c r="A93" s="8">
        <v>3411</v>
      </c>
      <c r="B93" s="21" t="s">
        <v>99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9">
        <v>0</v>
      </c>
      <c r="I93" s="9">
        <v>0</v>
      </c>
      <c r="J93" s="9">
        <v>0</v>
      </c>
      <c r="K93" s="11">
        <f>63600/4</f>
        <v>15900</v>
      </c>
      <c r="L93" s="11">
        <f t="shared" ref="L93:N93" si="10">63600/4</f>
        <v>15900</v>
      </c>
      <c r="M93" s="11">
        <f t="shared" si="10"/>
        <v>15900</v>
      </c>
      <c r="N93" s="11">
        <f t="shared" si="10"/>
        <v>15900</v>
      </c>
      <c r="O93" s="44">
        <f t="shared" si="9"/>
        <v>63600</v>
      </c>
    </row>
    <row r="94" spans="1:20" ht="15.75" hidden="1" customHeight="1" x14ac:dyDescent="0.2">
      <c r="A94" s="8">
        <v>3451</v>
      </c>
      <c r="B94" s="21" t="s">
        <v>100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9">
        <v>0</v>
      </c>
      <c r="I94" s="9">
        <v>0</v>
      </c>
      <c r="J94" s="9">
        <v>0</v>
      </c>
      <c r="K94" s="11">
        <v>0</v>
      </c>
      <c r="L94" s="11">
        <v>0</v>
      </c>
      <c r="M94" s="11">
        <v>0</v>
      </c>
      <c r="N94" s="11">
        <v>0</v>
      </c>
      <c r="O94" s="44">
        <f t="shared" si="9"/>
        <v>0</v>
      </c>
    </row>
    <row r="95" spans="1:20" ht="15.75" hidden="1" customHeight="1" x14ac:dyDescent="0.2">
      <c r="A95" s="8">
        <v>3471</v>
      </c>
      <c r="B95" s="21" t="s">
        <v>101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9">
        <v>0</v>
      </c>
      <c r="I95" s="9">
        <v>0</v>
      </c>
      <c r="J95" s="9">
        <v>0</v>
      </c>
      <c r="K95" s="11">
        <v>0</v>
      </c>
      <c r="L95" s="11">
        <v>0</v>
      </c>
      <c r="M95" s="11">
        <v>0</v>
      </c>
      <c r="N95" s="11">
        <v>0</v>
      </c>
      <c r="O95" s="44">
        <f t="shared" si="9"/>
        <v>0</v>
      </c>
    </row>
    <row r="96" spans="1:20" ht="15.75" hidden="1" customHeight="1" x14ac:dyDescent="0.2">
      <c r="A96" s="8">
        <v>3492</v>
      </c>
      <c r="B96" s="21" t="s">
        <v>102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9">
        <v>0</v>
      </c>
      <c r="I96" s="9">
        <v>0</v>
      </c>
      <c r="J96" s="9">
        <v>0</v>
      </c>
      <c r="K96" s="11">
        <v>0</v>
      </c>
      <c r="L96" s="11">
        <v>0</v>
      </c>
      <c r="M96" s="11">
        <v>0</v>
      </c>
      <c r="N96" s="11">
        <v>0</v>
      </c>
      <c r="O96" s="44">
        <f t="shared" si="9"/>
        <v>0</v>
      </c>
    </row>
    <row r="97" spans="1:16" ht="15.75" hidden="1" customHeight="1" x14ac:dyDescent="0.2">
      <c r="A97" s="8">
        <v>3494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9">
        <v>0</v>
      </c>
      <c r="I97" s="9">
        <v>0</v>
      </c>
      <c r="J97" s="9">
        <v>0</v>
      </c>
      <c r="K97" s="11">
        <v>0</v>
      </c>
      <c r="L97" s="11">
        <v>0</v>
      </c>
      <c r="M97" s="11">
        <v>0</v>
      </c>
      <c r="N97" s="11">
        <v>0</v>
      </c>
      <c r="O97" s="44">
        <f t="shared" si="9"/>
        <v>0</v>
      </c>
    </row>
    <row r="98" spans="1:16" ht="15.75" hidden="1" customHeight="1" x14ac:dyDescent="0.2">
      <c r="A98" s="8">
        <v>3511</v>
      </c>
      <c r="B98" s="21" t="s">
        <v>104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9">
        <v>0</v>
      </c>
      <c r="I98" s="9">
        <v>0</v>
      </c>
      <c r="J98" s="9">
        <v>0</v>
      </c>
      <c r="K98" s="11">
        <v>0</v>
      </c>
      <c r="L98" s="11">
        <v>0</v>
      </c>
      <c r="M98" s="11">
        <v>0</v>
      </c>
      <c r="N98" s="11">
        <v>0</v>
      </c>
      <c r="O98" s="44">
        <f t="shared" si="9"/>
        <v>0</v>
      </c>
    </row>
    <row r="99" spans="1:16" ht="15.75" hidden="1" customHeight="1" x14ac:dyDescent="0.2">
      <c r="A99" s="8">
        <v>3521</v>
      </c>
      <c r="B99" s="21" t="s">
        <v>105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9">
        <v>0</v>
      </c>
      <c r="I99" s="9">
        <v>0</v>
      </c>
      <c r="J99" s="9">
        <v>0</v>
      </c>
      <c r="K99" s="11">
        <v>0</v>
      </c>
      <c r="L99" s="11">
        <v>0</v>
      </c>
      <c r="M99" s="11">
        <v>0</v>
      </c>
      <c r="N99" s="11">
        <v>0</v>
      </c>
      <c r="O99" s="44">
        <f t="shared" si="9"/>
        <v>0</v>
      </c>
    </row>
    <row r="100" spans="1:16" ht="15.75" hidden="1" customHeight="1" x14ac:dyDescent="0.2">
      <c r="A100" s="8">
        <v>3531</v>
      </c>
      <c r="B100" s="21" t="s">
        <v>106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9">
        <v>0</v>
      </c>
      <c r="I100" s="9">
        <v>0</v>
      </c>
      <c r="J100" s="9">
        <v>0</v>
      </c>
      <c r="K100" s="11">
        <v>0</v>
      </c>
      <c r="L100" s="11">
        <v>0</v>
      </c>
      <c r="M100" s="11">
        <v>0</v>
      </c>
      <c r="N100" s="11">
        <v>0</v>
      </c>
      <c r="O100" s="44">
        <f t="shared" si="9"/>
        <v>0</v>
      </c>
    </row>
    <row r="101" spans="1:16" ht="15.75" hidden="1" customHeight="1" x14ac:dyDescent="0.2">
      <c r="A101" s="8">
        <v>3551</v>
      </c>
      <c r="B101" s="21" t="s">
        <v>107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9">
        <v>0</v>
      </c>
      <c r="I101" s="9">
        <v>0</v>
      </c>
      <c r="J101" s="9">
        <v>0</v>
      </c>
      <c r="K101" s="11">
        <v>0</v>
      </c>
      <c r="L101" s="11">
        <v>0</v>
      </c>
      <c r="M101" s="11">
        <v>0</v>
      </c>
      <c r="N101" s="11">
        <v>0</v>
      </c>
      <c r="O101" s="44">
        <f t="shared" si="9"/>
        <v>0</v>
      </c>
    </row>
    <row r="102" spans="1:16" ht="15.75" hidden="1" customHeight="1" x14ac:dyDescent="0.2">
      <c r="A102" s="8">
        <v>3581</v>
      </c>
      <c r="B102" s="21" t="s">
        <v>108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9">
        <v>0</v>
      </c>
      <c r="I102" s="9">
        <v>0</v>
      </c>
      <c r="J102" s="9">
        <v>0</v>
      </c>
      <c r="K102" s="11">
        <v>0</v>
      </c>
      <c r="L102" s="11">
        <v>0</v>
      </c>
      <c r="M102" s="11">
        <v>0</v>
      </c>
      <c r="N102" s="11">
        <v>0</v>
      </c>
      <c r="O102" s="44">
        <f t="shared" si="9"/>
        <v>0</v>
      </c>
    </row>
    <row r="103" spans="1:16" ht="15.75" hidden="1" customHeight="1" x14ac:dyDescent="0.2">
      <c r="A103" s="8">
        <v>3611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9">
        <v>0</v>
      </c>
      <c r="I103" s="9">
        <v>0</v>
      </c>
      <c r="J103" s="9">
        <v>0</v>
      </c>
      <c r="K103" s="11">
        <v>0</v>
      </c>
      <c r="L103" s="11">
        <v>0</v>
      </c>
      <c r="M103" s="11">
        <v>0</v>
      </c>
      <c r="N103" s="11">
        <v>0</v>
      </c>
      <c r="O103" s="44">
        <f t="shared" si="9"/>
        <v>0</v>
      </c>
      <c r="P103" s="12"/>
    </row>
    <row r="104" spans="1:16" ht="15.75" hidden="1" customHeight="1" x14ac:dyDescent="0.2">
      <c r="A104" s="8">
        <v>3621</v>
      </c>
      <c r="B104" s="21" t="s">
        <v>110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9">
        <v>0</v>
      </c>
      <c r="I104" s="9">
        <v>0</v>
      </c>
      <c r="J104" s="9">
        <v>0</v>
      </c>
      <c r="K104" s="11">
        <v>0</v>
      </c>
      <c r="L104" s="11">
        <v>0</v>
      </c>
      <c r="M104" s="11">
        <v>0</v>
      </c>
      <c r="N104" s="11">
        <v>0</v>
      </c>
      <c r="O104" s="44">
        <f t="shared" si="9"/>
        <v>0</v>
      </c>
    </row>
    <row r="105" spans="1:16" ht="15.75" hidden="1" customHeight="1" x14ac:dyDescent="0.2">
      <c r="A105" s="8">
        <v>3641</v>
      </c>
      <c r="B105" s="21" t="s">
        <v>111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9">
        <v>0</v>
      </c>
      <c r="I105" s="9">
        <v>0</v>
      </c>
      <c r="J105" s="9">
        <v>0</v>
      </c>
      <c r="K105" s="11">
        <v>0</v>
      </c>
      <c r="L105" s="11">
        <v>0</v>
      </c>
      <c r="M105" s="11">
        <v>0</v>
      </c>
      <c r="N105" s="11">
        <v>0</v>
      </c>
      <c r="O105" s="44">
        <f t="shared" si="9"/>
        <v>0</v>
      </c>
    </row>
    <row r="106" spans="1:16" ht="15.75" hidden="1" customHeight="1" x14ac:dyDescent="0.2">
      <c r="A106" s="8">
        <v>0</v>
      </c>
      <c r="B106" s="21" t="s">
        <v>112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9">
        <v>0</v>
      </c>
      <c r="I106" s="9">
        <v>0</v>
      </c>
      <c r="J106" s="9">
        <v>0</v>
      </c>
      <c r="K106" s="11">
        <v>0</v>
      </c>
      <c r="L106" s="11">
        <v>0</v>
      </c>
      <c r="M106" s="11">
        <v>0</v>
      </c>
      <c r="N106" s="11">
        <v>0</v>
      </c>
      <c r="O106" s="44">
        <f t="shared" si="9"/>
        <v>0</v>
      </c>
    </row>
    <row r="107" spans="1:16" ht="15.75" hidden="1" customHeight="1" x14ac:dyDescent="0.2">
      <c r="A107" s="8">
        <v>3691</v>
      </c>
      <c r="B107" s="24" t="s">
        <v>113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9">
        <v>0</v>
      </c>
      <c r="I107" s="9">
        <v>0</v>
      </c>
      <c r="J107" s="9">
        <v>0</v>
      </c>
      <c r="K107" s="11">
        <v>0</v>
      </c>
      <c r="L107" s="11">
        <v>0</v>
      </c>
      <c r="M107" s="11">
        <v>0</v>
      </c>
      <c r="N107" s="11">
        <v>0</v>
      </c>
      <c r="O107" s="44">
        <f t="shared" si="9"/>
        <v>0</v>
      </c>
    </row>
    <row r="108" spans="1:16" ht="15.75" hidden="1" customHeight="1" x14ac:dyDescent="0.2">
      <c r="A108" s="8">
        <v>3692</v>
      </c>
      <c r="B108" s="21" t="s">
        <v>114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9">
        <v>0</v>
      </c>
      <c r="I108" s="9">
        <v>0</v>
      </c>
      <c r="J108" s="9">
        <v>0</v>
      </c>
      <c r="K108" s="11">
        <v>0</v>
      </c>
      <c r="L108" s="11">
        <v>0</v>
      </c>
      <c r="M108" s="11">
        <v>0</v>
      </c>
      <c r="N108" s="11">
        <v>0</v>
      </c>
      <c r="O108" s="44">
        <f t="shared" si="9"/>
        <v>0</v>
      </c>
    </row>
    <row r="109" spans="1:16" ht="15.75" hidden="1" customHeight="1" x14ac:dyDescent="0.2">
      <c r="A109" s="16">
        <v>3711</v>
      </c>
      <c r="B109" s="24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9">
        <v>0</v>
      </c>
      <c r="I109" s="9">
        <v>0</v>
      </c>
      <c r="J109" s="9">
        <v>0</v>
      </c>
      <c r="K109" s="11">
        <v>0</v>
      </c>
      <c r="L109" s="11">
        <v>0</v>
      </c>
      <c r="M109" s="11">
        <v>0</v>
      </c>
      <c r="N109" s="11">
        <v>0</v>
      </c>
      <c r="O109" s="44">
        <f t="shared" si="9"/>
        <v>0</v>
      </c>
    </row>
    <row r="110" spans="1:16" ht="15.75" hidden="1" customHeight="1" x14ac:dyDescent="0.2">
      <c r="A110" s="16">
        <v>3712</v>
      </c>
      <c r="B110" s="24" t="s">
        <v>116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9">
        <v>0</v>
      </c>
      <c r="I110" s="9">
        <v>0</v>
      </c>
      <c r="J110" s="9">
        <v>0</v>
      </c>
      <c r="K110" s="11">
        <v>0</v>
      </c>
      <c r="L110" s="11">
        <v>0</v>
      </c>
      <c r="M110" s="11">
        <v>0</v>
      </c>
      <c r="N110" s="11">
        <v>0</v>
      </c>
      <c r="O110" s="44">
        <f t="shared" si="9"/>
        <v>0</v>
      </c>
    </row>
    <row r="111" spans="1:16" ht="15.75" hidden="1" customHeight="1" x14ac:dyDescent="0.2">
      <c r="A111" s="16">
        <v>3721</v>
      </c>
      <c r="B111" s="24" t="s">
        <v>117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9">
        <v>0</v>
      </c>
      <c r="I111" s="9">
        <v>0</v>
      </c>
      <c r="J111" s="9">
        <v>0</v>
      </c>
      <c r="K111" s="11">
        <v>0</v>
      </c>
      <c r="L111" s="11">
        <v>0</v>
      </c>
      <c r="M111" s="11">
        <v>0</v>
      </c>
      <c r="N111" s="11">
        <v>0</v>
      </c>
      <c r="O111" s="44">
        <f t="shared" si="9"/>
        <v>0</v>
      </c>
    </row>
    <row r="112" spans="1:16" ht="15.75" hidden="1" customHeight="1" x14ac:dyDescent="0.2">
      <c r="A112" s="16">
        <v>3722</v>
      </c>
      <c r="B112" s="24" t="s">
        <v>118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9">
        <v>0</v>
      </c>
      <c r="I112" s="9">
        <v>0</v>
      </c>
      <c r="J112" s="9">
        <v>0</v>
      </c>
      <c r="K112" s="11">
        <v>0</v>
      </c>
      <c r="L112" s="11">
        <v>0</v>
      </c>
      <c r="M112" s="11">
        <v>0</v>
      </c>
      <c r="N112" s="11">
        <v>0</v>
      </c>
      <c r="O112" s="44">
        <f t="shared" si="9"/>
        <v>0</v>
      </c>
    </row>
    <row r="113" spans="1:17" ht="15.75" hidden="1" customHeight="1" x14ac:dyDescent="0.2">
      <c r="A113" s="16">
        <v>3724</v>
      </c>
      <c r="B113" s="24" t="s">
        <v>119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9">
        <v>0</v>
      </c>
      <c r="I113" s="9">
        <v>0</v>
      </c>
      <c r="J113" s="9">
        <v>0</v>
      </c>
      <c r="K113" s="11">
        <v>0</v>
      </c>
      <c r="L113" s="11">
        <v>0</v>
      </c>
      <c r="M113" s="11">
        <v>0</v>
      </c>
      <c r="N113" s="11">
        <v>0</v>
      </c>
      <c r="O113" s="44">
        <f t="shared" si="9"/>
        <v>0</v>
      </c>
    </row>
    <row r="114" spans="1:17" ht="15.75" hidden="1" customHeight="1" x14ac:dyDescent="0.2">
      <c r="A114" s="16">
        <v>3751</v>
      </c>
      <c r="B114" s="24" t="s">
        <v>120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9">
        <v>0</v>
      </c>
      <c r="I114" s="9">
        <v>0</v>
      </c>
      <c r="J114" s="9">
        <v>0</v>
      </c>
      <c r="K114" s="11">
        <v>0</v>
      </c>
      <c r="L114" s="11">
        <v>0</v>
      </c>
      <c r="M114" s="11">
        <v>0</v>
      </c>
      <c r="N114" s="11">
        <v>0</v>
      </c>
      <c r="O114" s="44">
        <f t="shared" si="9"/>
        <v>0</v>
      </c>
      <c r="P114" s="12"/>
      <c r="Q114" s="12"/>
    </row>
    <row r="115" spans="1:17" ht="15.75" hidden="1" customHeight="1" x14ac:dyDescent="0.2">
      <c r="A115" s="16">
        <v>3752</v>
      </c>
      <c r="B115" s="24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9">
        <v>0</v>
      </c>
      <c r="I115" s="9">
        <v>0</v>
      </c>
      <c r="J115" s="9">
        <v>0</v>
      </c>
      <c r="K115" s="11">
        <v>0</v>
      </c>
      <c r="L115" s="11">
        <v>0</v>
      </c>
      <c r="M115" s="11">
        <v>0</v>
      </c>
      <c r="N115" s="11">
        <v>0</v>
      </c>
      <c r="O115" s="44">
        <f t="shared" si="9"/>
        <v>0</v>
      </c>
    </row>
    <row r="116" spans="1:17" ht="15.75" hidden="1" customHeight="1" x14ac:dyDescent="0.2">
      <c r="A116" s="16">
        <v>3761</v>
      </c>
      <c r="B116" s="24" t="s">
        <v>122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9">
        <v>0</v>
      </c>
      <c r="I116" s="9">
        <v>0</v>
      </c>
      <c r="J116" s="9">
        <v>0</v>
      </c>
      <c r="K116" s="11">
        <v>0</v>
      </c>
      <c r="L116" s="11">
        <v>0</v>
      </c>
      <c r="M116" s="11">
        <v>0</v>
      </c>
      <c r="N116" s="11">
        <v>0</v>
      </c>
      <c r="O116" s="44">
        <f t="shared" si="9"/>
        <v>0</v>
      </c>
    </row>
    <row r="117" spans="1:17" ht="15.75" hidden="1" customHeight="1" x14ac:dyDescent="0.2">
      <c r="A117" s="8">
        <v>3814</v>
      </c>
      <c r="B117" s="21" t="s">
        <v>123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9">
        <v>0</v>
      </c>
      <c r="I117" s="9">
        <v>0</v>
      </c>
      <c r="J117" s="9">
        <v>0</v>
      </c>
      <c r="K117" s="11">
        <v>0</v>
      </c>
      <c r="L117" s="11">
        <v>0</v>
      </c>
      <c r="M117" s="11">
        <v>0</v>
      </c>
      <c r="N117" s="11">
        <v>0</v>
      </c>
      <c r="O117" s="44">
        <f t="shared" si="9"/>
        <v>0</v>
      </c>
    </row>
    <row r="118" spans="1:17" ht="15.75" hidden="1" customHeight="1" x14ac:dyDescent="0.2">
      <c r="A118" s="8">
        <v>3821</v>
      </c>
      <c r="B118" s="21" t="s">
        <v>124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9">
        <v>0</v>
      </c>
      <c r="I118" s="9">
        <v>0</v>
      </c>
      <c r="J118" s="9">
        <v>0</v>
      </c>
      <c r="K118" s="11">
        <v>0</v>
      </c>
      <c r="L118" s="11">
        <v>0</v>
      </c>
      <c r="M118" s="11">
        <v>0</v>
      </c>
      <c r="N118" s="11">
        <v>0</v>
      </c>
      <c r="O118" s="44">
        <f t="shared" si="9"/>
        <v>0</v>
      </c>
    </row>
    <row r="119" spans="1:17" ht="15.75" hidden="1" customHeight="1" x14ac:dyDescent="0.2">
      <c r="A119" s="8">
        <v>3823</v>
      </c>
      <c r="B119" s="21" t="s">
        <v>125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9">
        <v>0</v>
      </c>
      <c r="I119" s="9">
        <v>0</v>
      </c>
      <c r="J119" s="9">
        <v>0</v>
      </c>
      <c r="K119" s="11">
        <v>0</v>
      </c>
      <c r="L119" s="11">
        <v>0</v>
      </c>
      <c r="M119" s="11">
        <v>0</v>
      </c>
      <c r="N119" s="11">
        <v>0</v>
      </c>
      <c r="O119" s="44">
        <f t="shared" si="9"/>
        <v>0</v>
      </c>
    </row>
    <row r="120" spans="1:17" ht="15.75" hidden="1" customHeight="1" x14ac:dyDescent="0.2">
      <c r="A120" s="8">
        <v>3831</v>
      </c>
      <c r="B120" s="21" t="s">
        <v>126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9">
        <v>0</v>
      </c>
      <c r="I120" s="9">
        <v>0</v>
      </c>
      <c r="J120" s="9">
        <v>0</v>
      </c>
      <c r="K120" s="11">
        <v>0</v>
      </c>
      <c r="L120" s="11">
        <v>0</v>
      </c>
      <c r="M120" s="11">
        <v>0</v>
      </c>
      <c r="N120" s="11">
        <v>0</v>
      </c>
      <c r="O120" s="44">
        <f t="shared" si="9"/>
        <v>0</v>
      </c>
    </row>
    <row r="121" spans="1:17" ht="15.75" hidden="1" customHeight="1" x14ac:dyDescent="0.2">
      <c r="A121" s="8">
        <v>3852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9">
        <v>0</v>
      </c>
      <c r="I121" s="9">
        <v>0</v>
      </c>
      <c r="J121" s="9">
        <v>0</v>
      </c>
      <c r="K121" s="11">
        <v>0</v>
      </c>
      <c r="L121" s="11">
        <v>0</v>
      </c>
      <c r="M121" s="11">
        <v>0</v>
      </c>
      <c r="N121" s="11">
        <v>0</v>
      </c>
      <c r="O121" s="44">
        <f t="shared" si="9"/>
        <v>0</v>
      </c>
    </row>
    <row r="122" spans="1:17" ht="15.75" hidden="1" customHeight="1" x14ac:dyDescent="0.2">
      <c r="A122" s="8">
        <v>3853</v>
      </c>
      <c r="B122" s="21" t="s">
        <v>128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9">
        <v>0</v>
      </c>
      <c r="I122" s="9">
        <v>0</v>
      </c>
      <c r="J122" s="9">
        <v>0</v>
      </c>
      <c r="K122" s="11">
        <v>0</v>
      </c>
      <c r="L122" s="11">
        <v>0</v>
      </c>
      <c r="M122" s="11">
        <v>0</v>
      </c>
      <c r="N122" s="11">
        <v>0</v>
      </c>
      <c r="O122" s="44">
        <f t="shared" si="9"/>
        <v>0</v>
      </c>
    </row>
    <row r="123" spans="1:17" ht="15.75" customHeight="1" x14ac:dyDescent="0.2">
      <c r="A123" s="8">
        <v>3923</v>
      </c>
      <c r="B123" s="24" t="s">
        <v>129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9">
        <v>0</v>
      </c>
      <c r="I123" s="9">
        <v>0</v>
      </c>
      <c r="J123" s="9">
        <v>0</v>
      </c>
      <c r="K123" s="11">
        <v>0</v>
      </c>
      <c r="L123" s="11">
        <v>0</v>
      </c>
      <c r="M123" s="11">
        <v>500000</v>
      </c>
      <c r="N123" s="11">
        <v>0</v>
      </c>
      <c r="O123" s="44">
        <f t="shared" si="9"/>
        <v>500000</v>
      </c>
    </row>
    <row r="124" spans="1:17" ht="15.75" hidden="1" customHeight="1" x14ac:dyDescent="0.2">
      <c r="A124" s="16">
        <v>3981</v>
      </c>
      <c r="B124" s="24" t="s">
        <v>130</v>
      </c>
      <c r="C124" s="22">
        <v>0</v>
      </c>
      <c r="D124" s="22">
        <f>(D28-D13-D15-D16)*0.025</f>
        <v>0</v>
      </c>
      <c r="E124" s="22">
        <v>0</v>
      </c>
      <c r="F124" s="22">
        <v>0</v>
      </c>
      <c r="G124" s="22">
        <v>0</v>
      </c>
      <c r="H124" s="9">
        <v>0</v>
      </c>
      <c r="I124" s="9">
        <v>0</v>
      </c>
      <c r="J124" s="9">
        <v>0</v>
      </c>
      <c r="K124" s="11">
        <v>0</v>
      </c>
      <c r="L124" s="11">
        <v>0</v>
      </c>
      <c r="M124" s="11">
        <v>0</v>
      </c>
      <c r="N124" s="11">
        <v>0</v>
      </c>
      <c r="O124" s="44">
        <f t="shared" si="9"/>
        <v>0</v>
      </c>
    </row>
    <row r="125" spans="1:17" ht="15.75" hidden="1" customHeight="1" x14ac:dyDescent="0.2">
      <c r="A125" s="16">
        <v>3982</v>
      </c>
      <c r="B125" s="24" t="s">
        <v>131</v>
      </c>
      <c r="C125" s="22">
        <f>+C124*0.1</f>
        <v>0</v>
      </c>
      <c r="D125" s="22">
        <f>+D124*0.1</f>
        <v>0</v>
      </c>
      <c r="E125" s="22">
        <f>+E124*0.1</f>
        <v>0</v>
      </c>
      <c r="F125" s="22">
        <v>0</v>
      </c>
      <c r="G125" s="22">
        <v>0</v>
      </c>
      <c r="H125" s="9">
        <v>0</v>
      </c>
      <c r="I125" s="9">
        <v>0</v>
      </c>
      <c r="J125" s="9">
        <v>0</v>
      </c>
      <c r="K125" s="11">
        <v>0</v>
      </c>
      <c r="L125" s="11">
        <v>0</v>
      </c>
      <c r="M125" s="11">
        <v>0</v>
      </c>
      <c r="N125" s="11">
        <v>0</v>
      </c>
      <c r="O125" s="44">
        <f t="shared" si="9"/>
        <v>0</v>
      </c>
      <c r="P125" s="12"/>
    </row>
    <row r="126" spans="1:17" ht="15.75" customHeight="1" x14ac:dyDescent="0.2">
      <c r="B126" s="19" t="s">
        <v>39</v>
      </c>
      <c r="C126" s="20">
        <f t="shared" ref="C126:O126" si="11">SUM(C67:C125)</f>
        <v>0</v>
      </c>
      <c r="D126" s="20">
        <f t="shared" si="11"/>
        <v>0</v>
      </c>
      <c r="E126" s="20">
        <f t="shared" si="11"/>
        <v>0</v>
      </c>
      <c r="F126" s="20">
        <f t="shared" si="11"/>
        <v>0</v>
      </c>
      <c r="G126" s="20">
        <f t="shared" si="11"/>
        <v>0</v>
      </c>
      <c r="H126" s="20">
        <f t="shared" si="11"/>
        <v>0</v>
      </c>
      <c r="I126" s="20">
        <f t="shared" si="11"/>
        <v>0</v>
      </c>
      <c r="J126" s="20">
        <f t="shared" si="11"/>
        <v>0</v>
      </c>
      <c r="K126" s="43">
        <f t="shared" si="11"/>
        <v>176600</v>
      </c>
      <c r="L126" s="43">
        <f t="shared" si="11"/>
        <v>178600</v>
      </c>
      <c r="M126" s="43">
        <f t="shared" si="11"/>
        <v>851828</v>
      </c>
      <c r="N126" s="43">
        <f>SUM(N67:N125)+0</f>
        <v>178600</v>
      </c>
      <c r="O126" s="43">
        <f t="shared" si="11"/>
        <v>1385628</v>
      </c>
      <c r="P126" s="12"/>
    </row>
    <row r="127" spans="1:17" hidden="1" x14ac:dyDescent="0.2"/>
    <row r="128" spans="1:17" hidden="1" x14ac:dyDescent="0.2"/>
    <row r="129" spans="1:15" hidden="1" x14ac:dyDescent="0.2"/>
    <row r="130" spans="1:15" hidden="1" x14ac:dyDescent="0.2"/>
    <row r="131" spans="1:15" hidden="1" x14ac:dyDescent="0.2"/>
    <row r="132" spans="1:15" hidden="1" x14ac:dyDescent="0.2"/>
    <row r="133" spans="1:15" hidden="1" x14ac:dyDescent="0.2"/>
    <row r="134" spans="1:15" hidden="1" x14ac:dyDescent="0.2">
      <c r="A134" s="5" t="s">
        <v>132</v>
      </c>
      <c r="B134" s="6"/>
      <c r="C134" s="7" t="s">
        <v>1</v>
      </c>
      <c r="D134" s="7" t="s">
        <v>2</v>
      </c>
      <c r="E134" s="7" t="s">
        <v>3</v>
      </c>
      <c r="F134" s="7" t="s">
        <v>4</v>
      </c>
      <c r="G134" s="7" t="s">
        <v>5</v>
      </c>
      <c r="H134" s="7" t="s">
        <v>6</v>
      </c>
      <c r="I134" s="7" t="s">
        <v>7</v>
      </c>
      <c r="J134" s="7" t="s">
        <v>8</v>
      </c>
      <c r="K134" s="7" t="s">
        <v>9</v>
      </c>
      <c r="L134" s="7" t="s">
        <v>10</v>
      </c>
      <c r="M134" s="7" t="s">
        <v>11</v>
      </c>
      <c r="N134" s="7" t="s">
        <v>12</v>
      </c>
      <c r="O134" s="7" t="s">
        <v>13</v>
      </c>
    </row>
    <row r="135" spans="1:15" hidden="1" x14ac:dyDescent="0.2">
      <c r="A135" s="8">
        <v>5111</v>
      </c>
      <c r="B135" s="6" t="s">
        <v>133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0">
        <f t="shared" ref="O135:O145" si="12">SUM(C135:N135)</f>
        <v>0</v>
      </c>
    </row>
    <row r="136" spans="1:15" hidden="1" x14ac:dyDescent="0.2">
      <c r="A136" s="8">
        <v>5112</v>
      </c>
      <c r="B136" s="6" t="s">
        <v>134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20">
        <f t="shared" si="12"/>
        <v>0</v>
      </c>
    </row>
    <row r="137" spans="1:15" hidden="1" x14ac:dyDescent="0.2">
      <c r="A137" s="8">
        <v>5151</v>
      </c>
      <c r="B137" s="6" t="s">
        <v>135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0">
        <f t="shared" si="12"/>
        <v>0</v>
      </c>
    </row>
    <row r="138" spans="1:15" hidden="1" x14ac:dyDescent="0.2">
      <c r="A138" s="8">
        <v>5191</v>
      </c>
      <c r="B138" s="6" t="s">
        <v>136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0">
        <f t="shared" si="12"/>
        <v>0</v>
      </c>
    </row>
    <row r="139" spans="1:15" hidden="1" x14ac:dyDescent="0.2">
      <c r="A139" s="8">
        <v>5211</v>
      </c>
      <c r="B139" s="6" t="s">
        <v>137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0">
        <f t="shared" si="12"/>
        <v>0</v>
      </c>
    </row>
    <row r="140" spans="1:15" hidden="1" x14ac:dyDescent="0.2">
      <c r="A140" s="8">
        <v>5231</v>
      </c>
      <c r="B140" s="6" t="s">
        <v>138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0">
        <f t="shared" si="12"/>
        <v>0</v>
      </c>
    </row>
    <row r="141" spans="1:15" hidden="1" x14ac:dyDescent="0.2">
      <c r="A141" s="8">
        <v>5411</v>
      </c>
      <c r="B141" s="6" t="s">
        <v>139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0">
        <f t="shared" si="12"/>
        <v>0</v>
      </c>
    </row>
    <row r="142" spans="1:15" hidden="1" x14ac:dyDescent="0.2">
      <c r="A142" s="8">
        <v>5421</v>
      </c>
      <c r="B142" s="6" t="s">
        <v>140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20">
        <f t="shared" si="12"/>
        <v>0</v>
      </c>
    </row>
    <row r="143" spans="1:15" hidden="1" x14ac:dyDescent="0.2">
      <c r="A143" s="8">
        <v>5491</v>
      </c>
      <c r="B143" s="6" t="s">
        <v>141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0">
        <f t="shared" si="12"/>
        <v>0</v>
      </c>
    </row>
    <row r="144" spans="1:15" ht="25.5" hidden="1" x14ac:dyDescent="0.2">
      <c r="A144" s="8">
        <v>5651</v>
      </c>
      <c r="B144" s="6" t="s">
        <v>142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0">
        <f t="shared" si="12"/>
        <v>0</v>
      </c>
    </row>
    <row r="145" spans="1:16" hidden="1" x14ac:dyDescent="0.2">
      <c r="A145" s="8">
        <v>5661</v>
      </c>
      <c r="B145" s="6" t="s">
        <v>143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0">
        <f t="shared" si="12"/>
        <v>0</v>
      </c>
    </row>
    <row r="146" spans="1:16" hidden="1" x14ac:dyDescent="0.2">
      <c r="B146" s="19" t="s">
        <v>39</v>
      </c>
      <c r="C146" s="20">
        <f t="shared" ref="C146:O146" si="13">SUM(C135:C145)</f>
        <v>0</v>
      </c>
      <c r="D146" s="20">
        <f t="shared" si="13"/>
        <v>0</v>
      </c>
      <c r="E146" s="20">
        <f t="shared" si="13"/>
        <v>0</v>
      </c>
      <c r="F146" s="20">
        <f t="shared" si="13"/>
        <v>0</v>
      </c>
      <c r="G146" s="20">
        <f t="shared" si="13"/>
        <v>0</v>
      </c>
      <c r="H146" s="20">
        <f t="shared" si="13"/>
        <v>0</v>
      </c>
      <c r="I146" s="20">
        <f t="shared" si="13"/>
        <v>0</v>
      </c>
      <c r="J146" s="20">
        <f t="shared" si="13"/>
        <v>0</v>
      </c>
      <c r="K146" s="20">
        <f t="shared" si="13"/>
        <v>0</v>
      </c>
      <c r="L146" s="20">
        <f t="shared" si="13"/>
        <v>0</v>
      </c>
      <c r="M146" s="20">
        <f t="shared" si="13"/>
        <v>0</v>
      </c>
      <c r="N146" s="20">
        <f t="shared" si="13"/>
        <v>0</v>
      </c>
      <c r="O146" s="20">
        <f t="shared" si="13"/>
        <v>0</v>
      </c>
    </row>
    <row r="147" spans="1:16" s="32" customFormat="1" hidden="1" x14ac:dyDescent="0.2">
      <c r="A147" s="27"/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0"/>
      <c r="O147" s="31"/>
    </row>
    <row r="148" spans="1:16" s="32" customFormat="1" hidden="1" x14ac:dyDescent="0.2">
      <c r="A148" s="27"/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0"/>
      <c r="O148" s="31"/>
    </row>
    <row r="149" spans="1:16" s="32" customFormat="1" hidden="1" x14ac:dyDescent="0.2">
      <c r="A149" s="33" t="s">
        <v>144</v>
      </c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30"/>
      <c r="O149" s="31"/>
    </row>
    <row r="150" spans="1:16" s="32" customFormat="1" ht="25.5" hidden="1" x14ac:dyDescent="0.2">
      <c r="A150" s="34">
        <v>6221</v>
      </c>
      <c r="B150" s="35" t="s">
        <v>145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7"/>
      <c r="O150" s="38"/>
    </row>
    <row r="151" spans="1:16" s="32" customFormat="1" hidden="1" x14ac:dyDescent="0.2">
      <c r="A151" s="27"/>
      <c r="B151" s="39" t="s">
        <v>39</v>
      </c>
      <c r="C151" s="40">
        <f t="shared" ref="C151:O151" si="14">SUM(C150)</f>
        <v>0</v>
      </c>
      <c r="D151" s="40">
        <f t="shared" si="14"/>
        <v>0</v>
      </c>
      <c r="E151" s="40">
        <f t="shared" si="14"/>
        <v>0</v>
      </c>
      <c r="F151" s="40">
        <f t="shared" si="14"/>
        <v>0</v>
      </c>
      <c r="G151" s="40">
        <f t="shared" si="14"/>
        <v>0</v>
      </c>
      <c r="H151" s="40">
        <f t="shared" si="14"/>
        <v>0</v>
      </c>
      <c r="I151" s="40">
        <f t="shared" si="14"/>
        <v>0</v>
      </c>
      <c r="J151" s="40">
        <f t="shared" si="14"/>
        <v>0</v>
      </c>
      <c r="K151" s="40">
        <f t="shared" si="14"/>
        <v>0</v>
      </c>
      <c r="L151" s="40">
        <f t="shared" si="14"/>
        <v>0</v>
      </c>
      <c r="M151" s="40">
        <f t="shared" si="14"/>
        <v>0</v>
      </c>
      <c r="N151" s="40">
        <f t="shared" si="14"/>
        <v>0</v>
      </c>
      <c r="O151" s="40">
        <f t="shared" si="14"/>
        <v>0</v>
      </c>
    </row>
    <row r="152" spans="1:16" x14ac:dyDescent="0.2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1"/>
      <c r="P152" s="41"/>
    </row>
    <row r="153" spans="1:16" x14ac:dyDescent="0.2">
      <c r="B153" s="19"/>
      <c r="C153" s="42">
        <f t="shared" ref="C153:O153" si="15">+C146+C131+C126+C63+C28+C151</f>
        <v>0</v>
      </c>
      <c r="D153" s="42">
        <f t="shared" si="15"/>
        <v>0</v>
      </c>
      <c r="E153" s="42">
        <f t="shared" si="15"/>
        <v>0</v>
      </c>
      <c r="F153" s="42">
        <f t="shared" si="15"/>
        <v>0</v>
      </c>
      <c r="G153" s="42">
        <f t="shared" si="15"/>
        <v>0</v>
      </c>
      <c r="H153" s="42">
        <f t="shared" si="15"/>
        <v>0</v>
      </c>
      <c r="I153" s="42">
        <f t="shared" si="15"/>
        <v>0</v>
      </c>
      <c r="J153" s="42">
        <f t="shared" si="15"/>
        <v>0</v>
      </c>
      <c r="K153" s="43">
        <f t="shared" si="15"/>
        <v>344226</v>
      </c>
      <c r="L153" s="43">
        <f t="shared" si="15"/>
        <v>363704</v>
      </c>
      <c r="M153" s="43">
        <f t="shared" si="15"/>
        <v>993107</v>
      </c>
      <c r="N153" s="43">
        <f t="shared" si="15"/>
        <v>298963</v>
      </c>
      <c r="O153" s="43">
        <f t="shared" si="15"/>
        <v>2000000</v>
      </c>
      <c r="P153" s="12"/>
    </row>
    <row r="157" spans="1:16" ht="15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6" ht="15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6" ht="15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</row>
    <row r="160" spans="1:16" ht="15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</sheetData>
  <mergeCells count="5">
    <mergeCell ref="A157:O157"/>
    <mergeCell ref="C1:O1"/>
    <mergeCell ref="A158:O158"/>
    <mergeCell ref="A159:O159"/>
    <mergeCell ref="A160:O160"/>
  </mergeCells>
  <printOptions horizontalCentered="1"/>
  <pageMargins left="0.39370078740157483" right="0.39370078740157483" top="0.6692913385826772" bottom="0.39370078740157483" header="0.23622047244094491" footer="0"/>
  <pageSetup scale="86" orientation="landscape" cellComments="asDisplayed" r:id="rId1"/>
  <headerFooter alignWithMargins="0">
    <oddHeader>&amp;R
G A S T O   O R D I N A R I 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amplia agui</vt:lpstr>
      <vt:lpstr>'amplia agui'!Área_de_impresión</vt:lpstr>
    </vt:vector>
  </TitlesOfParts>
  <Company>IEEZ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IEEZ</dc:creator>
  <cp:lastModifiedBy>Usuario IEEZ</cp:lastModifiedBy>
  <cp:lastPrinted>2022-10-27T14:21:46Z</cp:lastPrinted>
  <dcterms:created xsi:type="dcterms:W3CDTF">2022-09-20T16:33:58Z</dcterms:created>
  <dcterms:modified xsi:type="dcterms:W3CDTF">2022-10-27T14:45:52Z</dcterms:modified>
</cp:coreProperties>
</file>